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80" windowHeight="9075" tabRatio="639" activeTab="0"/>
  </bookViews>
  <sheets>
    <sheet name="I  rok" sheetId="1" r:id="rId1"/>
    <sheet name="II rok" sheetId="2" r:id="rId2"/>
    <sheet name="Do wyboru" sheetId="3" r:id="rId3"/>
    <sheet name="II  rok" sheetId="4" state="hidden" r:id="rId4"/>
    <sheet name="III  rok" sheetId="5" state="hidden" r:id="rId5"/>
  </sheets>
  <definedNames/>
  <calcPr fullCalcOnLoad="1"/>
</workbook>
</file>

<file path=xl/sharedStrings.xml><?xml version="1.0" encoding="utf-8"?>
<sst xmlns="http://schemas.openxmlformats.org/spreadsheetml/2006/main" count="373" uniqueCount="110">
  <si>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</si>
  <si>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</si>
  <si>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</si>
  <si>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</si>
  <si>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</si>
  <si>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</si>
  <si>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</si>
  <si>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</si>
  <si>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</si>
  <si>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</si>
  <si>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</si>
  <si>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</si>
  <si>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</si>
  <si>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</si>
  <si>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</si>
  <si>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</si>
  <si>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</si>
  <si>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</si>
  <si>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</si>
  <si>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</si>
  <si>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</si>
  <si>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</si>
  <si>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</si>
  <si>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</si>
  <si>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</si>
  <si>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</si>
  <si>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</si>
  <si>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</si>
  <si>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</si>
  <si>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</si>
  <si>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</si>
  <si>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</si>
  <si>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</si>
  <si>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</si>
  <si>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</si>
  <si>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</si>
  <si>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</si>
  <si>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</si>
  <si>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</si>
  <si>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</si>
  <si>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</si>
  <si>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</si>
  <si>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</si>
  <si>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</si>
  <si>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</si>
  <si>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</si>
  <si>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</si>
  <si>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</si>
  <si>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</si>
  <si>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</si>
  <si>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ZAL</t>
  </si>
  <si>
    <t>Zakład Statystyki i Informatyki Medycznej</t>
  </si>
  <si>
    <t>Język angielski specjalistyczny</t>
  </si>
  <si>
    <t>Studium Języków Obcych</t>
  </si>
  <si>
    <t>EGZ</t>
  </si>
  <si>
    <t>Humanizujący 1</t>
  </si>
  <si>
    <t>Humanizujący 2</t>
  </si>
  <si>
    <t>Szkolenie BHP (4 godz.)</t>
  </si>
  <si>
    <t>Zakład Higieny, Epidemiologii i Ergonomii</t>
  </si>
  <si>
    <t>Szkolenie biblioteczne (2 godz.)</t>
  </si>
  <si>
    <t>Biblioteka UMB</t>
  </si>
  <si>
    <t>Praktyka zawodowa</t>
  </si>
  <si>
    <t>Przedmioty do wyboru</t>
  </si>
  <si>
    <t>Nazwa</t>
  </si>
  <si>
    <t>Zakład/klinika</t>
  </si>
  <si>
    <t>Humanizujące</t>
  </si>
  <si>
    <t>w ilości wynikającej z siatki godzinowej. Pozwala to stworzyć grafik przedmiotów obieralnych na cały cykl kształcenia.</t>
  </si>
  <si>
    <t>STUDIA II STOPNIA STACJONARNE</t>
  </si>
  <si>
    <t>Wnioskowanie statystyczne</t>
  </si>
  <si>
    <t>Programy statystyczne</t>
  </si>
  <si>
    <t>Programowanie w R</t>
  </si>
  <si>
    <t>Medycyna i biologia molekularna</t>
  </si>
  <si>
    <t>Obieralny 1</t>
  </si>
  <si>
    <t>Obieralny 2</t>
  </si>
  <si>
    <t>Obieralny 3</t>
  </si>
  <si>
    <t>Obieralny 4</t>
  </si>
  <si>
    <t>Obieralny 5</t>
  </si>
  <si>
    <t>Obieralny 6</t>
  </si>
  <si>
    <t>Introduction to Bayesian Inference</t>
  </si>
  <si>
    <t>Hasselt University</t>
  </si>
  <si>
    <t>Obieralne</t>
  </si>
  <si>
    <t>Każdy student przed rozpoczęciem zajęć na 1 roku wybiera z każdego z 2 bloków przedmiotów do wyboru te przedmioty, które zamierza realizować</t>
  </si>
  <si>
    <t>Analiza danych hierarchicznych i wielowymiarowych</t>
  </si>
  <si>
    <t>Longitudinal Data Analysis</t>
  </si>
  <si>
    <t>Seminarium magisterskie</t>
  </si>
  <si>
    <t>Godz. Pozost.</t>
  </si>
  <si>
    <t>Godziny OGÓŁEM</t>
  </si>
  <si>
    <t>Godziny z nauczycielem</t>
  </si>
  <si>
    <t>Topics in Advanced Modeling Techniques</t>
  </si>
  <si>
    <t>Zaawansowane metody numeryczne</t>
  </si>
  <si>
    <t>Zaawansowane metody planowania prób klinicznych</t>
  </si>
  <si>
    <t>Próby kliniczne</t>
  </si>
  <si>
    <t>Analiza przeżycia</t>
  </si>
  <si>
    <t>Modele liniowe</t>
  </si>
  <si>
    <t>Uogólnione modele liniowe</t>
  </si>
  <si>
    <t>Metody nieparametryczne</t>
  </si>
  <si>
    <t>Biostatystyka w epidemiologii</t>
  </si>
  <si>
    <t>Kliniki, w których prowadzone są praktyki</t>
  </si>
  <si>
    <t>Etyka i bioetyka w badaniach naukowych</t>
  </si>
  <si>
    <t>Filozofia współczesna a naukowe przyrodoznawstwo</t>
  </si>
  <si>
    <t>Zakład Chemii Leków</t>
  </si>
  <si>
    <t xml:space="preserve">Zakład Biologii Medycznej </t>
  </si>
  <si>
    <t xml:space="preserve">Zakład Klinicznej Biologii Molekularnej </t>
  </si>
  <si>
    <t>Zakład Fizjologii</t>
  </si>
  <si>
    <t>* - jednostka zaliczająca przedmiot</t>
  </si>
  <si>
    <t>Zakład Medycyny Regeneracyjnej i Immunoregulacji*</t>
  </si>
  <si>
    <t xml:space="preserve">KIERUNEK STUDIÓW:            BIOSTATYSTYKA                               I ROK                        rok akademicki:   2022/2023
</t>
  </si>
  <si>
    <t xml:space="preserve">KIERUNEK STUDIÓW:         BIOSTATYSTYKA                                        II ROK                        rok akademicki: 2023/2024
</t>
  </si>
  <si>
    <t>Przewroty naukowe w dziejach oraz współczesna filozofia nauki</t>
  </si>
  <si>
    <t>Zakład Psychologii i Filozofii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</si>
</sst>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36" borderId="66" xfId="0" applyFont="1" applyFill="1" applyBorder="1" applyAlignment="1">
      <alignment horizontal="center" vertical="center" wrapText="1"/>
    </xf>
    <xf numFmtId="0" fontId="10" fillId="36" borderId="67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center" vertical="center" wrapText="1"/>
    </xf>
    <xf numFmtId="0" fontId="13" fillId="35" borderId="64" xfId="0" applyFont="1" applyFill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 wrapText="1"/>
    </xf>
    <xf numFmtId="0" fontId="13" fillId="36" borderId="66" xfId="0" applyFont="1" applyFill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horizontal="center" vertical="center" wrapText="1"/>
    </xf>
    <xf numFmtId="0" fontId="15" fillId="36" borderId="64" xfId="0" applyFont="1" applyFill="1" applyBorder="1" applyAlignment="1">
      <alignment horizontal="center" vertical="center" wrapText="1"/>
    </xf>
    <xf numFmtId="0" fontId="10" fillId="35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13" fillId="35" borderId="62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5" fillId="36" borderId="71" xfId="0" applyFont="1" applyFill="1" applyBorder="1" applyAlignment="1">
      <alignment horizontal="center" vertical="center" wrapText="1"/>
    </xf>
    <xf numFmtId="0" fontId="15" fillId="36" borderId="72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10" fillId="0" borderId="40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left" vertical="center" wrapText="1"/>
    </xf>
    <xf numFmtId="0" fontId="10" fillId="36" borderId="63" xfId="0" applyFont="1" applyFill="1" applyBorder="1" applyAlignment="1">
      <alignment vertical="center" wrapText="1"/>
    </xf>
    <xf numFmtId="0" fontId="10" fillId="36" borderId="63" xfId="0" applyFont="1" applyFill="1" applyBorder="1" applyAlignment="1">
      <alignment horizontal="center" vertical="center" wrapText="1"/>
    </xf>
    <xf numFmtId="0" fontId="10" fillId="36" borderId="64" xfId="0" applyFont="1" applyFill="1" applyBorder="1" applyAlignment="1">
      <alignment horizontal="center" vertical="center" wrapText="1"/>
    </xf>
    <xf numFmtId="0" fontId="10" fillId="36" borderId="62" xfId="0" applyFont="1" applyFill="1" applyBorder="1" applyAlignment="1">
      <alignment horizontal="center" vertical="center" wrapText="1"/>
    </xf>
    <xf numFmtId="0" fontId="10" fillId="36" borderId="65" xfId="0" applyFont="1" applyFill="1" applyBorder="1" applyAlignment="1">
      <alignment horizontal="center" vertical="center" wrapText="1"/>
    </xf>
    <xf numFmtId="0" fontId="10" fillId="37" borderId="66" xfId="0" applyFont="1" applyFill="1" applyBorder="1" applyAlignment="1">
      <alignment horizontal="center" vertical="center" wrapText="1"/>
    </xf>
    <xf numFmtId="0" fontId="10" fillId="37" borderId="67" xfId="0" applyFont="1" applyFill="1" applyBorder="1" applyAlignment="1">
      <alignment horizontal="center" vertical="center" wrapText="1"/>
    </xf>
    <xf numFmtId="0" fontId="13" fillId="36" borderId="62" xfId="0" applyFont="1" applyFill="1" applyBorder="1" applyAlignment="1">
      <alignment horizontal="center" vertical="center" wrapText="1"/>
    </xf>
    <xf numFmtId="0" fontId="13" fillId="36" borderId="64" xfId="0" applyFont="1" applyFill="1" applyBorder="1" applyAlignment="1">
      <alignment horizontal="center" vertical="center" wrapText="1"/>
    </xf>
    <xf numFmtId="0" fontId="13" fillId="39" borderId="66" xfId="0" applyFont="1" applyFill="1" applyBorder="1" applyAlignment="1">
      <alignment horizontal="center" vertical="center" wrapText="1"/>
    </xf>
    <xf numFmtId="0" fontId="15" fillId="37" borderId="62" xfId="0" applyFont="1" applyFill="1" applyBorder="1" applyAlignment="1">
      <alignment horizontal="center" vertical="center" wrapText="1"/>
    </xf>
    <xf numFmtId="0" fontId="15" fillId="37" borderId="63" xfId="0" applyFont="1" applyFill="1" applyBorder="1" applyAlignment="1">
      <alignment horizontal="center" vertical="center" wrapText="1"/>
    </xf>
    <xf numFmtId="0" fontId="15" fillId="37" borderId="64" xfId="0" applyFont="1" applyFill="1" applyBorder="1" applyAlignment="1">
      <alignment horizontal="center" vertical="center" wrapText="1"/>
    </xf>
    <xf numFmtId="0" fontId="13" fillId="36" borderId="69" xfId="0" applyFont="1" applyFill="1" applyBorder="1" applyAlignment="1">
      <alignment horizontal="left" vertical="center"/>
    </xf>
    <xf numFmtId="0" fontId="10" fillId="36" borderId="68" xfId="0" applyFont="1" applyFill="1" applyBorder="1" applyAlignment="1">
      <alignment horizontal="center" vertical="center" wrapText="1"/>
    </xf>
    <xf numFmtId="0" fontId="10" fillId="36" borderId="69" xfId="0" applyFont="1" applyFill="1" applyBorder="1" applyAlignment="1">
      <alignment vertical="center" wrapText="1"/>
    </xf>
    <xf numFmtId="0" fontId="13" fillId="36" borderId="65" xfId="0" applyFont="1" applyFill="1" applyBorder="1" applyAlignment="1">
      <alignment horizontal="center" vertical="center" wrapText="1"/>
    </xf>
    <xf numFmtId="0" fontId="10" fillId="40" borderId="62" xfId="0" applyFont="1" applyFill="1" applyBorder="1" applyAlignment="1">
      <alignment horizontal="center" vertical="center" wrapText="1"/>
    </xf>
    <xf numFmtId="0" fontId="10" fillId="40" borderId="63" xfId="0" applyFont="1" applyFill="1" applyBorder="1" applyAlignment="1">
      <alignment horizontal="center" vertical="center" wrapText="1"/>
    </xf>
    <xf numFmtId="0" fontId="10" fillId="40" borderId="64" xfId="0" applyFont="1" applyFill="1" applyBorder="1" applyAlignment="1">
      <alignment horizontal="center" vertical="center" wrapText="1"/>
    </xf>
    <xf numFmtId="0" fontId="13" fillId="4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36" borderId="75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39" borderId="75" xfId="0" applyFont="1" applyFill="1" applyBorder="1" applyAlignment="1">
      <alignment horizontal="center" vertical="center" wrapText="1"/>
    </xf>
    <xf numFmtId="0" fontId="13" fillId="36" borderId="75" xfId="0" applyFont="1" applyFill="1" applyBorder="1" applyAlignment="1">
      <alignment horizontal="center" vertical="center" wrapText="1"/>
    </xf>
    <xf numFmtId="0" fontId="15" fillId="36" borderId="74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36" borderId="77" xfId="0" applyFont="1" applyFill="1" applyBorder="1" applyAlignment="1">
      <alignment horizontal="center" vertical="center" wrapText="1"/>
    </xf>
    <xf numFmtId="0" fontId="10" fillId="36" borderId="78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37" borderId="79" xfId="0" applyFont="1" applyFill="1" applyBorder="1" applyAlignment="1">
      <alignment horizontal="center" vertical="center" wrapText="1"/>
    </xf>
    <xf numFmtId="0" fontId="13" fillId="36" borderId="7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36" borderId="81" xfId="0" applyFont="1" applyFill="1" applyBorder="1" applyAlignment="1">
      <alignment horizontal="center" vertical="center" wrapText="1"/>
    </xf>
    <xf numFmtId="0" fontId="10" fillId="36" borderId="69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vertical="center"/>
    </xf>
    <xf numFmtId="0" fontId="13" fillId="35" borderId="83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55" xfId="0" applyFont="1" applyFill="1" applyBorder="1" applyAlignment="1">
      <alignment horizontal="center" vertical="center" wrapText="1"/>
    </xf>
    <xf numFmtId="0" fontId="15" fillId="36" borderId="85" xfId="0" applyFont="1" applyFill="1" applyBorder="1" applyAlignment="1">
      <alignment horizontal="center" vertical="center" wrapText="1"/>
    </xf>
    <xf numFmtId="0" fontId="15" fillId="36" borderId="86" xfId="0" applyFont="1" applyFill="1" applyBorder="1" applyAlignment="1">
      <alignment horizontal="center" vertical="center" wrapText="1"/>
    </xf>
    <xf numFmtId="0" fontId="15" fillId="36" borderId="87" xfId="0" applyFont="1" applyFill="1" applyBorder="1" applyAlignment="1">
      <alignment horizontal="center" vertical="center" wrapText="1"/>
    </xf>
    <xf numFmtId="0" fontId="15" fillId="36" borderId="71" xfId="0" applyFont="1" applyFill="1" applyBorder="1" applyAlignment="1">
      <alignment horizontal="center" vertical="center" wrapText="1"/>
    </xf>
    <xf numFmtId="0" fontId="15" fillId="36" borderId="88" xfId="0" applyFont="1" applyFill="1" applyBorder="1" applyAlignment="1">
      <alignment horizontal="center" vertical="center" wrapText="1"/>
    </xf>
    <xf numFmtId="0" fontId="15" fillId="36" borderId="84" xfId="0" applyFont="1" applyFill="1" applyBorder="1" applyAlignment="1">
      <alignment horizontal="center" vertical="center" wrapText="1"/>
    </xf>
    <xf numFmtId="0" fontId="15" fillId="36" borderId="89" xfId="0" applyFont="1" applyFill="1" applyBorder="1" applyAlignment="1">
      <alignment horizontal="center" vertical="center" wrapText="1"/>
    </xf>
    <xf numFmtId="0" fontId="15" fillId="36" borderId="90" xfId="0" applyFont="1" applyFill="1" applyBorder="1" applyAlignment="1">
      <alignment horizontal="center" vertical="center" wrapText="1"/>
    </xf>
    <xf numFmtId="0" fontId="15" fillId="36" borderId="81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36" borderId="91" xfId="0" applyFont="1" applyFill="1" applyBorder="1" applyAlignment="1">
      <alignment horizontal="center" vertical="center" wrapText="1"/>
    </xf>
    <xf numFmtId="0" fontId="10" fillId="36" borderId="92" xfId="0" applyFont="1" applyFill="1" applyBorder="1" applyAlignment="1">
      <alignment horizontal="center" vertical="center" wrapText="1"/>
    </xf>
    <xf numFmtId="0" fontId="10" fillId="36" borderId="67" xfId="0" applyFont="1" applyFill="1" applyBorder="1" applyAlignment="1">
      <alignment horizontal="center" vertical="center" wrapText="1"/>
    </xf>
    <xf numFmtId="0" fontId="10" fillId="36" borderId="93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94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/>
    </xf>
    <xf numFmtId="0" fontId="13" fillId="35" borderId="95" xfId="0" applyFont="1" applyFill="1" applyBorder="1" applyAlignment="1">
      <alignment horizontal="center" vertical="center"/>
    </xf>
    <xf numFmtId="0" fontId="13" fillId="35" borderId="73" xfId="0" applyFont="1" applyFill="1" applyBorder="1" applyAlignment="1">
      <alignment horizontal="center" vertical="center"/>
    </xf>
    <xf numFmtId="0" fontId="15" fillId="36" borderId="72" xfId="0" applyFont="1" applyFill="1" applyBorder="1" applyAlignment="1">
      <alignment horizontal="center" vertical="center" wrapText="1"/>
    </xf>
    <xf numFmtId="0" fontId="15" fillId="36" borderId="96" xfId="0" applyFont="1" applyFill="1" applyBorder="1" applyAlignment="1">
      <alignment horizontal="center" vertical="center" wrapText="1"/>
    </xf>
    <xf numFmtId="0" fontId="15" fillId="36" borderId="9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0" fillId="0" borderId="98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9" xfId="0" applyFont="1" applyFill="1" applyBorder="1" applyAlignment="1">
      <alignment horizontal="left" vertical="center" wrapText="1"/>
    </xf>
    <xf numFmtId="0" fontId="10" fillId="33" borderId="98" xfId="0" applyFont="1" applyFill="1" applyBorder="1" applyAlignment="1">
      <alignment horizontal="center" vertical="center" wrapText="1"/>
    </xf>
    <xf numFmtId="0" fontId="10" fillId="33" borderId="92" xfId="0" applyFont="1" applyFill="1" applyBorder="1" applyAlignment="1">
      <alignment horizontal="center" vertical="center" wrapText="1"/>
    </xf>
    <xf numFmtId="0" fontId="10" fillId="33" borderId="99" xfId="0" applyFont="1" applyFill="1" applyBorder="1" applyAlignment="1">
      <alignment horizontal="center" vertical="center" wrapText="1"/>
    </xf>
    <xf numFmtId="0" fontId="10" fillId="35" borderId="100" xfId="0" applyFont="1" applyFill="1" applyBorder="1" applyAlignment="1">
      <alignment horizontal="center" vertical="center" wrapText="1"/>
    </xf>
    <xf numFmtId="0" fontId="10" fillId="35" borderId="101" xfId="0" applyFont="1" applyFill="1" applyBorder="1" applyAlignment="1">
      <alignment horizontal="center" vertical="center" wrapText="1"/>
    </xf>
    <xf numFmtId="0" fontId="10" fillId="35" borderId="102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13" fillId="33" borderId="60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/>
    </xf>
    <xf numFmtId="0" fontId="15" fillId="36" borderId="83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5" fillId="36" borderId="10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12" fillId="33" borderId="106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98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0" fontId="13" fillId="33" borderId="108" xfId="0" applyFont="1" applyFill="1" applyBorder="1" applyAlignment="1">
      <alignment horizontal="center" vertical="center" wrapText="1"/>
    </xf>
    <xf numFmtId="0" fontId="13" fillId="33" borderId="109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110" xfId="0" applyFont="1" applyFill="1" applyBorder="1" applyAlignment="1">
      <alignment horizontal="center" vertical="center" wrapText="1"/>
    </xf>
    <xf numFmtId="0" fontId="13" fillId="33" borderId="111" xfId="0" applyFont="1" applyFill="1" applyBorder="1" applyAlignment="1">
      <alignment horizontal="center" vertical="center" wrapText="1"/>
    </xf>
    <xf numFmtId="0" fontId="13" fillId="33" borderId="112" xfId="0" applyFont="1" applyFill="1" applyBorder="1" applyAlignment="1">
      <alignment horizontal="center" vertical="center" wrapText="1"/>
    </xf>
    <xf numFmtId="0" fontId="13" fillId="33" borderId="92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4" borderId="113" xfId="0" applyFont="1" applyFill="1" applyBorder="1" applyAlignment="1">
      <alignment horizontal="center" vertical="center" textRotation="90" wrapText="1"/>
    </xf>
    <xf numFmtId="0" fontId="14" fillId="34" borderId="92" xfId="0" applyFont="1" applyFill="1" applyBorder="1" applyAlignment="1">
      <alignment horizontal="center" vertical="center" textRotation="90" wrapText="1"/>
    </xf>
    <xf numFmtId="0" fontId="14" fillId="34" borderId="51" xfId="0" applyFont="1" applyFill="1" applyBorder="1" applyAlignment="1">
      <alignment horizontal="center" vertical="center" textRotation="90" wrapText="1"/>
    </xf>
    <xf numFmtId="0" fontId="10" fillId="35" borderId="89" xfId="0" applyFont="1" applyFill="1" applyBorder="1" applyAlignment="1">
      <alignment horizontal="center" vertical="center" wrapText="1"/>
    </xf>
    <xf numFmtId="0" fontId="10" fillId="35" borderId="90" xfId="0" applyFont="1" applyFill="1" applyBorder="1" applyAlignment="1">
      <alignment horizontal="center" vertical="center" wrapText="1"/>
    </xf>
    <xf numFmtId="0" fontId="10" fillId="35" borderId="81" xfId="0" applyFont="1" applyFill="1" applyBorder="1" applyAlignment="1">
      <alignment horizontal="center" vertical="center" wrapText="1"/>
    </xf>
    <xf numFmtId="0" fontId="10" fillId="35" borderId="72" xfId="0" applyFont="1" applyFill="1" applyBorder="1" applyAlignment="1">
      <alignment horizontal="center" vertical="center" wrapText="1"/>
    </xf>
    <xf numFmtId="0" fontId="10" fillId="35" borderId="96" xfId="0" applyFont="1" applyFill="1" applyBorder="1" applyAlignment="1">
      <alignment horizontal="center" vertical="center" wrapText="1"/>
    </xf>
    <xf numFmtId="0" fontId="10" fillId="35" borderId="97" xfId="0" applyFont="1" applyFill="1" applyBorder="1" applyAlignment="1">
      <alignment horizontal="center" vertical="center" wrapText="1"/>
    </xf>
    <xf numFmtId="0" fontId="13" fillId="35" borderId="114" xfId="0" applyFont="1" applyFill="1" applyBorder="1" applyAlignment="1">
      <alignment horizontal="center" vertical="center"/>
    </xf>
    <xf numFmtId="0" fontId="13" fillId="35" borderId="115" xfId="0" applyFont="1" applyFill="1" applyBorder="1" applyAlignment="1">
      <alignment horizontal="center" vertical="center"/>
    </xf>
    <xf numFmtId="0" fontId="13" fillId="35" borderId="116" xfId="0" applyFont="1" applyFill="1" applyBorder="1" applyAlignment="1">
      <alignment horizontal="center" vertical="center"/>
    </xf>
    <xf numFmtId="0" fontId="15" fillId="36" borderId="114" xfId="0" applyFont="1" applyFill="1" applyBorder="1" applyAlignment="1">
      <alignment horizontal="center" vertical="center" wrapText="1"/>
    </xf>
    <xf numFmtId="0" fontId="15" fillId="36" borderId="115" xfId="0" applyFont="1" applyFill="1" applyBorder="1" applyAlignment="1">
      <alignment horizontal="center" vertical="center" wrapText="1"/>
    </xf>
    <xf numFmtId="0" fontId="15" fillId="36" borderId="116" xfId="0" applyFont="1" applyFill="1" applyBorder="1" applyAlignment="1">
      <alignment horizontal="center" vertical="center" wrapText="1"/>
    </xf>
    <xf numFmtId="0" fontId="13" fillId="37" borderId="91" xfId="0" applyFont="1" applyFill="1" applyBorder="1" applyAlignment="1">
      <alignment horizontal="center" vertical="center" wrapText="1"/>
    </xf>
    <xf numFmtId="0" fontId="13" fillId="37" borderId="92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3" fillId="36" borderId="91" xfId="0" applyFont="1" applyFill="1" applyBorder="1" applyAlignment="1">
      <alignment horizontal="center" vertical="center" wrapText="1"/>
    </xf>
    <xf numFmtId="0" fontId="13" fillId="36" borderId="92" xfId="0" applyFont="1" applyFill="1" applyBorder="1" applyAlignment="1">
      <alignment horizontal="center" vertical="center" wrapText="1"/>
    </xf>
    <xf numFmtId="0" fontId="13" fillId="36" borderId="67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9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113" xfId="0" applyFont="1" applyFill="1" applyBorder="1" applyAlignment="1">
      <alignment horizontal="center" vertical="center" textRotation="90" wrapText="1"/>
    </xf>
    <xf numFmtId="0" fontId="13" fillId="33" borderId="92" xfId="0" applyFont="1" applyFill="1" applyBorder="1" applyAlignment="1">
      <alignment horizontal="center" vertical="center" textRotation="90" wrapText="1"/>
    </xf>
    <xf numFmtId="0" fontId="13" fillId="33" borderId="51" xfId="0" applyFont="1" applyFill="1" applyBorder="1" applyAlignment="1">
      <alignment horizontal="center" vertical="center" textRotation="90" wrapText="1"/>
    </xf>
    <xf numFmtId="0" fontId="13" fillId="33" borderId="1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33" borderId="107" xfId="0" applyFont="1" applyFill="1" applyBorder="1" applyAlignment="1">
      <alignment horizontal="center" vertical="center" wrapText="1"/>
    </xf>
    <xf numFmtId="0" fontId="3" fillId="33" borderId="108" xfId="0" applyFont="1" applyFill="1" applyBorder="1" applyAlignment="1">
      <alignment horizontal="center" vertical="center" wrapText="1"/>
    </xf>
    <xf numFmtId="0" fontId="3" fillId="33" borderId="109" xfId="0" applyFont="1" applyFill="1" applyBorder="1" applyAlignment="1">
      <alignment horizontal="center" vertical="center" wrapText="1"/>
    </xf>
    <xf numFmtId="0" fontId="13" fillId="33" borderId="118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3" fillId="33" borderId="110" xfId="0" applyFont="1" applyFill="1" applyBorder="1" applyAlignment="1">
      <alignment horizontal="center" vertical="center" wrapText="1"/>
    </xf>
    <xf numFmtId="0" fontId="3" fillId="33" borderId="111" xfId="0" applyFont="1" applyFill="1" applyBorder="1" applyAlignment="1">
      <alignment horizontal="center" vertical="center" wrapText="1"/>
    </xf>
    <xf numFmtId="0" fontId="3" fillId="33" borderId="1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0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4" borderId="113" xfId="0" applyFont="1" applyFill="1" applyBorder="1" applyAlignment="1">
      <alignment horizontal="center" vertical="center" textRotation="90" wrapText="1"/>
    </xf>
    <xf numFmtId="0" fontId="9" fillId="34" borderId="92" xfId="0" applyFont="1" applyFill="1" applyBorder="1" applyAlignment="1">
      <alignment horizontal="center" vertical="center" textRotation="90" wrapText="1"/>
    </xf>
    <xf numFmtId="0" fontId="9" fillId="34" borderId="117" xfId="0" applyFont="1" applyFill="1" applyBorder="1" applyAlignment="1">
      <alignment horizontal="center" vertical="center" textRotation="90" wrapText="1"/>
    </xf>
    <xf numFmtId="0" fontId="3" fillId="33" borderId="113" xfId="0" applyFont="1" applyFill="1" applyBorder="1" applyAlignment="1">
      <alignment horizontal="center" vertical="center" textRotation="90" wrapText="1"/>
    </xf>
    <xf numFmtId="0" fontId="3" fillId="33" borderId="9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2" fillId="0" borderId="10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118" xfId="0" applyFont="1" applyFill="1" applyBorder="1" applyAlignment="1">
      <alignment horizontal="center" vertical="center" wrapText="1"/>
    </xf>
    <xf numFmtId="0" fontId="3" fillId="33" borderId="117" xfId="0" applyFont="1" applyFill="1" applyBorder="1" applyAlignment="1">
      <alignment horizontal="center" vertical="center" wrapText="1"/>
    </xf>
    <xf numFmtId="0" fontId="1" fillId="0" borderId="10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9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3" fillId="33" borderId="113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0" xfId="0" applyFont="1" applyFill="1" applyBorder="1" applyAlignment="1">
      <alignment horizontal="center" vertical="center" wrapText="1"/>
    </xf>
    <xf numFmtId="0" fontId="8" fillId="33" borderId="112" xfId="0" applyFont="1" applyFill="1" applyBorder="1" applyAlignment="1">
      <alignment horizontal="center" vertical="center" wrapText="1"/>
    </xf>
    <xf numFmtId="0" fontId="3" fillId="33" borderId="10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113" xfId="0" applyFont="1" applyFill="1" applyBorder="1" applyAlignment="1">
      <alignment horizontal="center" vertical="center" wrapText="1"/>
    </xf>
    <xf numFmtId="0" fontId="5" fillId="33" borderId="9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1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4" borderId="9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zoomScalePageLayoutView="0" workbookViewId="0" topLeftCell="A1">
      <selection activeCell="A5" sqref="A5:A8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4.00390625" style="1" customWidth="1"/>
    <col min="23" max="23" width="4.37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4.75390625" style="1" customWidth="1"/>
    <col min="28" max="28" width="3.375" style="1" bestFit="1" customWidth="1"/>
    <col min="29" max="29" width="5.375" style="1" customWidth="1"/>
    <col min="30" max="30" width="3.875" style="1" customWidth="1"/>
    <col min="31" max="31" width="5.375" style="1" customWidth="1"/>
    <col min="32" max="32" width="3.875" style="1" customWidth="1"/>
    <col min="33" max="33" width="5.75390625" style="1" customWidth="1"/>
    <col min="34" max="34" width="3.875" style="1" customWidth="1"/>
    <col min="35" max="35" width="58.375" style="1" customWidth="1"/>
    <col min="36" max="16384" width="9.125" style="1" customWidth="1"/>
  </cols>
  <sheetData>
    <row r="1" spans="1:2" ht="30" customHeight="1">
      <c r="A1" s="276"/>
      <c r="B1" s="276"/>
    </row>
    <row r="2" spans="1:2" ht="12.75">
      <c r="A2" s="355"/>
      <c r="B2" s="355"/>
    </row>
    <row r="3" spans="1:35" ht="36.75" customHeight="1" thickBot="1">
      <c r="A3" s="356" t="s">
        <v>67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58"/>
    </row>
    <row r="4" spans="1:35" ht="43.5" customHeight="1" thickBot="1">
      <c r="A4" s="338" t="s">
        <v>106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123"/>
    </row>
    <row r="5" spans="1:35" ht="14.25" customHeight="1" thickBot="1">
      <c r="A5" s="351" t="s">
        <v>23</v>
      </c>
      <c r="B5" s="292" t="s">
        <v>24</v>
      </c>
      <c r="C5" s="309" t="s">
        <v>7</v>
      </c>
      <c r="D5" s="310"/>
      <c r="E5" s="310"/>
      <c r="F5" s="310"/>
      <c r="G5" s="310"/>
      <c r="H5" s="310"/>
      <c r="I5" s="310"/>
      <c r="J5" s="310"/>
      <c r="K5" s="310"/>
      <c r="L5" s="357"/>
      <c r="M5" s="343" t="s">
        <v>10</v>
      </c>
      <c r="N5" s="344"/>
      <c r="O5" s="317" t="s">
        <v>49</v>
      </c>
      <c r="P5" s="347" t="s">
        <v>48</v>
      </c>
      <c r="Q5" s="309" t="s">
        <v>1</v>
      </c>
      <c r="R5" s="310"/>
      <c r="S5" s="310"/>
      <c r="T5" s="310"/>
      <c r="U5" s="310"/>
      <c r="V5" s="311"/>
      <c r="W5" s="309" t="s">
        <v>0</v>
      </c>
      <c r="X5" s="310"/>
      <c r="Y5" s="310"/>
      <c r="Z5" s="310"/>
      <c r="AA5" s="310"/>
      <c r="AB5" s="311"/>
      <c r="AC5" s="309" t="s">
        <v>31</v>
      </c>
      <c r="AD5" s="310"/>
      <c r="AE5" s="310"/>
      <c r="AF5" s="310"/>
      <c r="AG5" s="310"/>
      <c r="AH5" s="311"/>
      <c r="AI5" s="302" t="s">
        <v>30</v>
      </c>
    </row>
    <row r="6" spans="1:35" ht="12.75" customHeight="1" thickBot="1">
      <c r="A6" s="352"/>
      <c r="B6" s="293"/>
      <c r="C6" s="269" t="s">
        <v>35</v>
      </c>
      <c r="D6" s="285"/>
      <c r="E6" s="285"/>
      <c r="F6" s="285"/>
      <c r="G6" s="285"/>
      <c r="H6" s="286"/>
      <c r="I6" s="269" t="s">
        <v>34</v>
      </c>
      <c r="J6" s="285"/>
      <c r="K6" s="285"/>
      <c r="L6" s="271"/>
      <c r="M6" s="345"/>
      <c r="N6" s="346"/>
      <c r="O6" s="318"/>
      <c r="P6" s="348"/>
      <c r="Q6" s="340"/>
      <c r="R6" s="341"/>
      <c r="S6" s="341"/>
      <c r="T6" s="341"/>
      <c r="U6" s="341"/>
      <c r="V6" s="342"/>
      <c r="W6" s="312"/>
      <c r="X6" s="313"/>
      <c r="Y6" s="313"/>
      <c r="Z6" s="313"/>
      <c r="AA6" s="313"/>
      <c r="AB6" s="314"/>
      <c r="AC6" s="312"/>
      <c r="AD6" s="313"/>
      <c r="AE6" s="313"/>
      <c r="AF6" s="313"/>
      <c r="AG6" s="313"/>
      <c r="AH6" s="314"/>
      <c r="AI6" s="303"/>
    </row>
    <row r="7" spans="1:35" ht="12.75" customHeight="1" thickBot="1">
      <c r="A7" s="352"/>
      <c r="B7" s="293"/>
      <c r="C7" s="269" t="s">
        <v>4</v>
      </c>
      <c r="D7" s="285"/>
      <c r="E7" s="271"/>
      <c r="F7" s="269" t="s">
        <v>5</v>
      </c>
      <c r="G7" s="285"/>
      <c r="H7" s="286"/>
      <c r="I7" s="315" t="s">
        <v>36</v>
      </c>
      <c r="J7" s="315" t="s">
        <v>14</v>
      </c>
      <c r="K7" s="315" t="s">
        <v>15</v>
      </c>
      <c r="L7" s="315" t="s">
        <v>41</v>
      </c>
      <c r="M7" s="306" t="s">
        <v>13</v>
      </c>
      <c r="N7" s="307"/>
      <c r="O7" s="318"/>
      <c r="P7" s="348"/>
      <c r="Q7" s="312"/>
      <c r="R7" s="313"/>
      <c r="S7" s="313"/>
      <c r="T7" s="313"/>
      <c r="U7" s="313"/>
      <c r="V7" s="314"/>
      <c r="W7" s="306" t="s">
        <v>29</v>
      </c>
      <c r="X7" s="307"/>
      <c r="Y7" s="307"/>
      <c r="Z7" s="307"/>
      <c r="AA7" s="307"/>
      <c r="AB7" s="308"/>
      <c r="AC7" s="306" t="s">
        <v>29</v>
      </c>
      <c r="AD7" s="307"/>
      <c r="AE7" s="307"/>
      <c r="AF7" s="307"/>
      <c r="AG7" s="307"/>
      <c r="AH7" s="308"/>
      <c r="AI7" s="304"/>
    </row>
    <row r="8" spans="1:35" ht="32.25" thickBot="1">
      <c r="A8" s="353"/>
      <c r="B8" s="294"/>
      <c r="C8" s="128" t="s">
        <v>36</v>
      </c>
      <c r="D8" s="129" t="s">
        <v>14</v>
      </c>
      <c r="E8" s="129" t="s">
        <v>15</v>
      </c>
      <c r="F8" s="130" t="s">
        <v>36</v>
      </c>
      <c r="G8" s="131" t="s">
        <v>14</v>
      </c>
      <c r="H8" s="129" t="s">
        <v>15</v>
      </c>
      <c r="I8" s="350"/>
      <c r="J8" s="316"/>
      <c r="K8" s="316"/>
      <c r="L8" s="354"/>
      <c r="M8" s="128" t="s">
        <v>4</v>
      </c>
      <c r="N8" s="132" t="s">
        <v>5</v>
      </c>
      <c r="O8" s="319"/>
      <c r="P8" s="349"/>
      <c r="Q8" s="130" t="s">
        <v>2</v>
      </c>
      <c r="R8" s="133" t="s">
        <v>3</v>
      </c>
      <c r="S8" s="133" t="s">
        <v>11</v>
      </c>
      <c r="T8" s="133" t="s">
        <v>14</v>
      </c>
      <c r="U8" s="133" t="s">
        <v>27</v>
      </c>
      <c r="V8" s="134" t="s">
        <v>15</v>
      </c>
      <c r="W8" s="128" t="s">
        <v>2</v>
      </c>
      <c r="X8" s="131" t="s">
        <v>3</v>
      </c>
      <c r="Y8" s="131" t="s">
        <v>11</v>
      </c>
      <c r="Z8" s="131" t="s">
        <v>14</v>
      </c>
      <c r="AA8" s="131" t="s">
        <v>27</v>
      </c>
      <c r="AB8" s="129" t="s">
        <v>15</v>
      </c>
      <c r="AC8" s="128" t="s">
        <v>2</v>
      </c>
      <c r="AD8" s="131" t="s">
        <v>3</v>
      </c>
      <c r="AE8" s="131" t="s">
        <v>11</v>
      </c>
      <c r="AF8" s="131" t="s">
        <v>14</v>
      </c>
      <c r="AG8" s="131" t="s">
        <v>27</v>
      </c>
      <c r="AH8" s="129" t="s">
        <v>15</v>
      </c>
      <c r="AI8" s="305"/>
    </row>
    <row r="9" spans="1:35" ht="15.75">
      <c r="A9" s="135">
        <v>1</v>
      </c>
      <c r="B9" s="136" t="s">
        <v>52</v>
      </c>
      <c r="C9" s="137">
        <v>2</v>
      </c>
      <c r="D9" s="138"/>
      <c r="E9" s="139"/>
      <c r="F9" s="137">
        <v>2</v>
      </c>
      <c r="G9" s="140"/>
      <c r="H9" s="141"/>
      <c r="I9" s="142">
        <f aca="true" t="shared" si="0" ref="I9:K11">C9+F9</f>
        <v>4</v>
      </c>
      <c r="J9" s="142">
        <f t="shared" si="0"/>
        <v>0</v>
      </c>
      <c r="K9" s="143">
        <f t="shared" si="0"/>
        <v>0</v>
      </c>
      <c r="L9" s="142">
        <f>SUM(I9:K9)</f>
        <v>4</v>
      </c>
      <c r="M9" s="144"/>
      <c r="N9" s="145" t="s">
        <v>54</v>
      </c>
      <c r="O9" s="146">
        <f>SUM(Q9:T9)</f>
        <v>60</v>
      </c>
      <c r="P9" s="147">
        <f>SUM(Q9:V9)</f>
        <v>100</v>
      </c>
      <c r="Q9" s="148">
        <f aca="true" t="shared" si="1" ref="Q9:V11">W9+AC9</f>
        <v>0</v>
      </c>
      <c r="R9" s="149">
        <f t="shared" si="1"/>
        <v>0</v>
      </c>
      <c r="S9" s="149">
        <f t="shared" si="1"/>
        <v>60</v>
      </c>
      <c r="T9" s="149">
        <f t="shared" si="1"/>
        <v>0</v>
      </c>
      <c r="U9" s="149">
        <f t="shared" si="1"/>
        <v>40</v>
      </c>
      <c r="V9" s="150">
        <f t="shared" si="1"/>
        <v>0</v>
      </c>
      <c r="W9" s="137"/>
      <c r="X9" s="138"/>
      <c r="Y9" s="138">
        <v>30</v>
      </c>
      <c r="Z9" s="138"/>
      <c r="AA9" s="138">
        <v>20</v>
      </c>
      <c r="AB9" s="139"/>
      <c r="AC9" s="137"/>
      <c r="AD9" s="151"/>
      <c r="AE9" s="151">
        <v>30</v>
      </c>
      <c r="AF9" s="151"/>
      <c r="AG9" s="138">
        <v>20</v>
      </c>
      <c r="AH9" s="141"/>
      <c r="AI9" s="152" t="s">
        <v>53</v>
      </c>
    </row>
    <row r="10" spans="1:35" ht="15.75">
      <c r="A10" s="135">
        <v>2</v>
      </c>
      <c r="B10" s="136" t="s">
        <v>69</v>
      </c>
      <c r="C10" s="137">
        <v>5</v>
      </c>
      <c r="D10" s="138"/>
      <c r="E10" s="139"/>
      <c r="F10" s="137"/>
      <c r="G10" s="140"/>
      <c r="H10" s="141"/>
      <c r="I10" s="142">
        <f t="shared" si="0"/>
        <v>5</v>
      </c>
      <c r="J10" s="142">
        <f t="shared" si="0"/>
        <v>0</v>
      </c>
      <c r="K10" s="143">
        <f t="shared" si="0"/>
        <v>0</v>
      </c>
      <c r="L10" s="142">
        <f>SUM(I10:K10)</f>
        <v>5</v>
      </c>
      <c r="M10" s="153" t="s">
        <v>50</v>
      </c>
      <c r="N10" s="145"/>
      <c r="O10" s="146">
        <f>SUM(Q10:T10)</f>
        <v>60</v>
      </c>
      <c r="P10" s="147">
        <f>SUM(Q10:V10)</f>
        <v>125</v>
      </c>
      <c r="Q10" s="148">
        <f t="shared" si="1"/>
        <v>15</v>
      </c>
      <c r="R10" s="149">
        <f t="shared" si="1"/>
        <v>0</v>
      </c>
      <c r="S10" s="149">
        <f t="shared" si="1"/>
        <v>45</v>
      </c>
      <c r="T10" s="149">
        <f t="shared" si="1"/>
        <v>0</v>
      </c>
      <c r="U10" s="149">
        <f t="shared" si="1"/>
        <v>65</v>
      </c>
      <c r="V10" s="150">
        <f t="shared" si="1"/>
        <v>0</v>
      </c>
      <c r="W10" s="137">
        <v>15</v>
      </c>
      <c r="X10" s="138"/>
      <c r="Y10" s="138">
        <v>45</v>
      </c>
      <c r="Z10" s="138"/>
      <c r="AA10" s="138">
        <v>65</v>
      </c>
      <c r="AB10" s="139"/>
      <c r="AC10" s="137"/>
      <c r="AD10" s="151"/>
      <c r="AE10" s="151"/>
      <c r="AF10" s="151"/>
      <c r="AG10" s="138"/>
      <c r="AH10" s="141"/>
      <c r="AI10" s="152" t="s">
        <v>51</v>
      </c>
    </row>
    <row r="11" spans="1:35" ht="15.75">
      <c r="A11" s="135">
        <v>3</v>
      </c>
      <c r="B11" s="136" t="s">
        <v>70</v>
      </c>
      <c r="C11" s="137">
        <v>5</v>
      </c>
      <c r="D11" s="138"/>
      <c r="E11" s="139"/>
      <c r="F11" s="137"/>
      <c r="G11" s="140"/>
      <c r="H11" s="141"/>
      <c r="I11" s="142">
        <f t="shared" si="0"/>
        <v>5</v>
      </c>
      <c r="J11" s="142">
        <f t="shared" si="0"/>
        <v>0</v>
      </c>
      <c r="K11" s="143">
        <f t="shared" si="0"/>
        <v>0</v>
      </c>
      <c r="L11" s="142">
        <f>SUM(I11:K11)</f>
        <v>5</v>
      </c>
      <c r="M11" s="153" t="s">
        <v>50</v>
      </c>
      <c r="N11" s="145"/>
      <c r="O11" s="146">
        <f>SUM(Q11:T11)</f>
        <v>60</v>
      </c>
      <c r="P11" s="147">
        <f>SUM(Q11:V11)</f>
        <v>125</v>
      </c>
      <c r="Q11" s="148">
        <f t="shared" si="1"/>
        <v>15</v>
      </c>
      <c r="R11" s="149">
        <f t="shared" si="1"/>
        <v>0</v>
      </c>
      <c r="S11" s="149">
        <f t="shared" si="1"/>
        <v>45</v>
      </c>
      <c r="T11" s="149">
        <f t="shared" si="1"/>
        <v>0</v>
      </c>
      <c r="U11" s="149">
        <f t="shared" si="1"/>
        <v>65</v>
      </c>
      <c r="V11" s="150">
        <f t="shared" si="1"/>
        <v>0</v>
      </c>
      <c r="W11" s="137">
        <v>15</v>
      </c>
      <c r="X11" s="137"/>
      <c r="Y11" s="137">
        <v>45</v>
      </c>
      <c r="Z11" s="137"/>
      <c r="AA11" s="138">
        <v>65</v>
      </c>
      <c r="AB11" s="139"/>
      <c r="AC11" s="137"/>
      <c r="AD11" s="151"/>
      <c r="AE11" s="151"/>
      <c r="AF11" s="151"/>
      <c r="AG11" s="138"/>
      <c r="AH11" s="141"/>
      <c r="AI11" s="154" t="s">
        <v>51</v>
      </c>
    </row>
    <row r="12" spans="1:35" ht="15.75">
      <c r="A12" s="260">
        <v>4</v>
      </c>
      <c r="B12" s="257" t="s">
        <v>71</v>
      </c>
      <c r="C12" s="263">
        <v>5</v>
      </c>
      <c r="D12" s="323"/>
      <c r="E12" s="320"/>
      <c r="F12" s="263"/>
      <c r="G12" s="323"/>
      <c r="H12" s="240"/>
      <c r="I12" s="243">
        <f>SUM(C12+F12)</f>
        <v>5</v>
      </c>
      <c r="J12" s="243">
        <f>D16+G16</f>
        <v>0</v>
      </c>
      <c r="K12" s="243">
        <f>E16+H16</f>
        <v>0</v>
      </c>
      <c r="L12" s="246">
        <f>SUM(I12+J12+K12)</f>
        <v>5</v>
      </c>
      <c r="M12" s="326" t="s">
        <v>50</v>
      </c>
      <c r="N12" s="249"/>
      <c r="O12" s="332">
        <f>SUM(Q12:T16)</f>
        <v>128</v>
      </c>
      <c r="P12" s="335">
        <f>SUM(Q12:V16)</f>
        <v>138</v>
      </c>
      <c r="Q12" s="329">
        <f>SUMPRODUCT(W12+W13+W14+W15+W16+AC12+AC13+AC14+AC15+AC16)</f>
        <v>64</v>
      </c>
      <c r="R12" s="273">
        <f>SUMPRODUCT(X12+X13+X14+X15+X16+AD12+AD13+AD14+AD15+AD16)</f>
        <v>0</v>
      </c>
      <c r="S12" s="231">
        <f>SUMPRODUCT(Y12+Y13+Y14+Y15+Y16+AE12+AE13+AE14+AE15+AE16)</f>
        <v>64</v>
      </c>
      <c r="T12" s="234">
        <f>SUMPRODUCT(Z12+Z13+Z14+Z15+Z16+AF12+AF13+AF14+AF15+AF16)</f>
        <v>0</v>
      </c>
      <c r="U12" s="252">
        <f>SUM(AA12+AG12)</f>
        <v>10</v>
      </c>
      <c r="V12" s="237">
        <f>SUMPRODUCT(AB12+AB13++AB14+AB15+AB16+AH12+AH13+AH14+AH15+AH16)</f>
        <v>0</v>
      </c>
      <c r="W12" s="137">
        <v>6</v>
      </c>
      <c r="X12" s="137"/>
      <c r="Y12" s="137">
        <v>6</v>
      </c>
      <c r="Z12" s="137"/>
      <c r="AA12" s="323">
        <v>10</v>
      </c>
      <c r="AB12" s="139"/>
      <c r="AC12" s="137"/>
      <c r="AD12" s="151"/>
      <c r="AE12" s="151"/>
      <c r="AF12" s="151"/>
      <c r="AG12" s="151"/>
      <c r="AH12" s="141"/>
      <c r="AI12" s="157" t="s">
        <v>100</v>
      </c>
    </row>
    <row r="13" spans="1:35" ht="15.75">
      <c r="A13" s="261"/>
      <c r="B13" s="258"/>
      <c r="C13" s="264"/>
      <c r="D13" s="324"/>
      <c r="E13" s="321"/>
      <c r="F13" s="264"/>
      <c r="G13" s="324"/>
      <c r="H13" s="241"/>
      <c r="I13" s="244"/>
      <c r="J13" s="244"/>
      <c r="K13" s="244"/>
      <c r="L13" s="247"/>
      <c r="M13" s="327"/>
      <c r="N13" s="250"/>
      <c r="O13" s="333"/>
      <c r="P13" s="336"/>
      <c r="Q13" s="330"/>
      <c r="R13" s="274"/>
      <c r="S13" s="232"/>
      <c r="T13" s="235"/>
      <c r="U13" s="253"/>
      <c r="V13" s="238"/>
      <c r="W13" s="137">
        <v>8</v>
      </c>
      <c r="X13" s="137"/>
      <c r="Y13" s="137">
        <v>8</v>
      </c>
      <c r="Z13" s="137"/>
      <c r="AA13" s="324"/>
      <c r="AB13" s="139"/>
      <c r="AC13" s="137"/>
      <c r="AD13" s="151"/>
      <c r="AE13" s="151"/>
      <c r="AF13" s="151"/>
      <c r="AG13" s="151"/>
      <c r="AH13" s="141"/>
      <c r="AI13" s="154" t="s">
        <v>101</v>
      </c>
    </row>
    <row r="14" spans="1:35" ht="15.75">
      <c r="A14" s="261"/>
      <c r="B14" s="258"/>
      <c r="C14" s="264"/>
      <c r="D14" s="324"/>
      <c r="E14" s="321"/>
      <c r="F14" s="264"/>
      <c r="G14" s="324"/>
      <c r="H14" s="241"/>
      <c r="I14" s="244"/>
      <c r="J14" s="244"/>
      <c r="K14" s="244"/>
      <c r="L14" s="247"/>
      <c r="M14" s="327"/>
      <c r="N14" s="250"/>
      <c r="O14" s="333"/>
      <c r="P14" s="336"/>
      <c r="Q14" s="330"/>
      <c r="R14" s="274"/>
      <c r="S14" s="232"/>
      <c r="T14" s="235"/>
      <c r="U14" s="253"/>
      <c r="V14" s="238"/>
      <c r="W14" s="137">
        <v>10</v>
      </c>
      <c r="X14" s="137"/>
      <c r="Y14" s="137">
        <v>10</v>
      </c>
      <c r="Z14" s="137"/>
      <c r="AA14" s="324"/>
      <c r="AB14" s="139"/>
      <c r="AC14" s="137"/>
      <c r="AD14" s="151"/>
      <c r="AE14" s="151"/>
      <c r="AF14" s="151"/>
      <c r="AG14" s="151"/>
      <c r="AH14" s="141"/>
      <c r="AI14" s="157" t="s">
        <v>103</v>
      </c>
    </row>
    <row r="15" spans="1:35" ht="15.75">
      <c r="A15" s="261"/>
      <c r="B15" s="258"/>
      <c r="C15" s="264"/>
      <c r="D15" s="324"/>
      <c r="E15" s="321"/>
      <c r="F15" s="264"/>
      <c r="G15" s="324"/>
      <c r="H15" s="241"/>
      <c r="I15" s="244"/>
      <c r="J15" s="244"/>
      <c r="K15" s="244"/>
      <c r="L15" s="247"/>
      <c r="M15" s="327"/>
      <c r="N15" s="250"/>
      <c r="O15" s="333"/>
      <c r="P15" s="336"/>
      <c r="Q15" s="330"/>
      <c r="R15" s="274"/>
      <c r="S15" s="232"/>
      <c r="T15" s="235"/>
      <c r="U15" s="253"/>
      <c r="V15" s="238"/>
      <c r="W15" s="137">
        <v>10</v>
      </c>
      <c r="X15" s="137"/>
      <c r="Y15" s="137">
        <v>10</v>
      </c>
      <c r="Z15" s="137"/>
      <c r="AA15" s="324"/>
      <c r="AB15" s="139"/>
      <c r="AC15" s="137"/>
      <c r="AD15" s="151"/>
      <c r="AE15" s="151"/>
      <c r="AF15" s="151"/>
      <c r="AG15" s="151"/>
      <c r="AH15" s="141"/>
      <c r="AI15" s="157" t="s">
        <v>105</v>
      </c>
    </row>
    <row r="16" spans="1:35" ht="15.75">
      <c r="A16" s="262"/>
      <c r="B16" s="259"/>
      <c r="C16" s="265"/>
      <c r="D16" s="325"/>
      <c r="E16" s="322"/>
      <c r="F16" s="265"/>
      <c r="G16" s="325"/>
      <c r="H16" s="242"/>
      <c r="I16" s="245"/>
      <c r="J16" s="245"/>
      <c r="K16" s="245"/>
      <c r="L16" s="248"/>
      <c r="M16" s="328"/>
      <c r="N16" s="251"/>
      <c r="O16" s="334"/>
      <c r="P16" s="337"/>
      <c r="Q16" s="331"/>
      <c r="R16" s="275"/>
      <c r="S16" s="233"/>
      <c r="T16" s="236"/>
      <c r="U16" s="254"/>
      <c r="V16" s="239"/>
      <c r="W16" s="137">
        <v>30</v>
      </c>
      <c r="X16" s="137"/>
      <c r="Y16" s="137">
        <v>30</v>
      </c>
      <c r="Z16" s="137"/>
      <c r="AA16" s="325"/>
      <c r="AB16" s="139"/>
      <c r="AC16" s="137"/>
      <c r="AD16" s="151"/>
      <c r="AE16" s="151"/>
      <c r="AF16" s="151"/>
      <c r="AG16" s="151"/>
      <c r="AH16" s="141"/>
      <c r="AI16" s="158" t="s">
        <v>102</v>
      </c>
    </row>
    <row r="17" spans="1:35" ht="15.75">
      <c r="A17" s="135">
        <v>5</v>
      </c>
      <c r="B17" s="136" t="s">
        <v>78</v>
      </c>
      <c r="C17" s="137"/>
      <c r="D17" s="138"/>
      <c r="E17" s="139"/>
      <c r="F17" s="137">
        <v>5</v>
      </c>
      <c r="G17" s="140"/>
      <c r="H17" s="141"/>
      <c r="I17" s="142">
        <f>C17+F17</f>
        <v>5</v>
      </c>
      <c r="J17" s="142">
        <f>D17+G17</f>
        <v>0</v>
      </c>
      <c r="K17" s="143">
        <f>E17+H17</f>
        <v>0</v>
      </c>
      <c r="L17" s="142">
        <f>SUM(I17:K17)</f>
        <v>5</v>
      </c>
      <c r="M17" s="153"/>
      <c r="N17" s="145" t="s">
        <v>54</v>
      </c>
      <c r="O17" s="146">
        <f>SUM(Q17:T17)</f>
        <v>30</v>
      </c>
      <c r="P17" s="147">
        <f>SUM(Q17:V17)</f>
        <v>125</v>
      </c>
      <c r="Q17" s="148">
        <f aca="true" t="shared" si="2" ref="Q17:V17">W17+AC17</f>
        <v>15</v>
      </c>
      <c r="R17" s="149">
        <f t="shared" si="2"/>
        <v>0</v>
      </c>
      <c r="S17" s="149">
        <f t="shared" si="2"/>
        <v>15</v>
      </c>
      <c r="T17" s="149">
        <f t="shared" si="2"/>
        <v>0</v>
      </c>
      <c r="U17" s="149">
        <f t="shared" si="2"/>
        <v>95</v>
      </c>
      <c r="V17" s="150">
        <f t="shared" si="2"/>
        <v>0</v>
      </c>
      <c r="W17" s="137"/>
      <c r="X17" s="137"/>
      <c r="Y17" s="137"/>
      <c r="Z17" s="137"/>
      <c r="AA17" s="138"/>
      <c r="AB17" s="139"/>
      <c r="AC17" s="137">
        <v>15</v>
      </c>
      <c r="AD17" s="151"/>
      <c r="AE17" s="151">
        <v>15</v>
      </c>
      <c r="AF17" s="151"/>
      <c r="AG17" s="138">
        <v>95</v>
      </c>
      <c r="AH17" s="141"/>
      <c r="AI17" s="159" t="s">
        <v>79</v>
      </c>
    </row>
    <row r="18" spans="1:35" ht="15.75">
      <c r="A18" s="135"/>
      <c r="B18" s="160" t="s">
        <v>62</v>
      </c>
      <c r="C18" s="161"/>
      <c r="D18" s="162"/>
      <c r="E18" s="163"/>
      <c r="F18" s="164"/>
      <c r="G18" s="165"/>
      <c r="H18" s="163"/>
      <c r="I18" s="166"/>
      <c r="J18" s="166"/>
      <c r="K18" s="167"/>
      <c r="L18" s="166"/>
      <c r="M18" s="168"/>
      <c r="N18" s="169"/>
      <c r="O18" s="170"/>
      <c r="P18" s="146"/>
      <c r="Q18" s="171"/>
      <c r="R18" s="172"/>
      <c r="S18" s="172"/>
      <c r="T18" s="172"/>
      <c r="U18" s="172"/>
      <c r="V18" s="173"/>
      <c r="W18" s="164"/>
      <c r="X18" s="162"/>
      <c r="Y18" s="162"/>
      <c r="Z18" s="162"/>
      <c r="AA18" s="162"/>
      <c r="AB18" s="163"/>
      <c r="AC18" s="164"/>
      <c r="AD18" s="164"/>
      <c r="AE18" s="164"/>
      <c r="AF18" s="164"/>
      <c r="AG18" s="162"/>
      <c r="AH18" s="163"/>
      <c r="AI18" s="174"/>
    </row>
    <row r="19" spans="1:35" ht="15.75">
      <c r="A19" s="135">
        <v>6</v>
      </c>
      <c r="B19" s="160" t="s">
        <v>72</v>
      </c>
      <c r="C19" s="164">
        <v>5</v>
      </c>
      <c r="D19" s="162"/>
      <c r="E19" s="163"/>
      <c r="F19" s="164"/>
      <c r="G19" s="165"/>
      <c r="H19" s="163"/>
      <c r="I19" s="166">
        <f aca="true" t="shared" si="3" ref="I19:K26">C19+F19</f>
        <v>5</v>
      </c>
      <c r="J19" s="166">
        <f t="shared" si="3"/>
        <v>0</v>
      </c>
      <c r="K19" s="167">
        <f t="shared" si="3"/>
        <v>0</v>
      </c>
      <c r="L19" s="166">
        <f aca="true" t="shared" si="4" ref="L19:L28">SUM(I19:K19)</f>
        <v>5</v>
      </c>
      <c r="M19" s="168" t="s">
        <v>54</v>
      </c>
      <c r="N19" s="169"/>
      <c r="O19" s="170">
        <f aca="true" t="shared" si="5" ref="O19:O28">SUM(Q19:T19)</f>
        <v>75</v>
      </c>
      <c r="P19" s="146">
        <f aca="true" t="shared" si="6" ref="P19:P28">SUM(Q19:V19)</f>
        <v>125</v>
      </c>
      <c r="Q19" s="171">
        <f aca="true" t="shared" si="7" ref="Q19:V28">W19+AC19</f>
        <v>30</v>
      </c>
      <c r="R19" s="172">
        <f t="shared" si="7"/>
        <v>0</v>
      </c>
      <c r="S19" s="172">
        <f t="shared" si="7"/>
        <v>45</v>
      </c>
      <c r="T19" s="172">
        <f t="shared" si="7"/>
        <v>0</v>
      </c>
      <c r="U19" s="172">
        <f t="shared" si="7"/>
        <v>50</v>
      </c>
      <c r="V19" s="173">
        <f t="shared" si="7"/>
        <v>0</v>
      </c>
      <c r="W19" s="164">
        <v>30</v>
      </c>
      <c r="X19" s="162"/>
      <c r="Y19" s="162">
        <v>45</v>
      </c>
      <c r="Z19" s="162"/>
      <c r="AA19" s="162">
        <v>50</v>
      </c>
      <c r="AB19" s="163"/>
      <c r="AC19" s="164"/>
      <c r="AD19" s="175"/>
      <c r="AE19" s="175"/>
      <c r="AF19" s="175"/>
      <c r="AG19" s="162"/>
      <c r="AH19" s="163"/>
      <c r="AI19" s="176" t="s">
        <v>51</v>
      </c>
    </row>
    <row r="20" spans="1:35" ht="15.75">
      <c r="A20" s="135">
        <v>7</v>
      </c>
      <c r="B20" s="160" t="s">
        <v>73</v>
      </c>
      <c r="C20" s="162">
        <v>5</v>
      </c>
      <c r="D20" s="162"/>
      <c r="E20" s="163"/>
      <c r="F20" s="164"/>
      <c r="G20" s="165"/>
      <c r="H20" s="163"/>
      <c r="I20" s="166">
        <f t="shared" si="3"/>
        <v>5</v>
      </c>
      <c r="J20" s="166">
        <f t="shared" si="3"/>
        <v>0</v>
      </c>
      <c r="K20" s="167">
        <f t="shared" si="3"/>
        <v>0</v>
      </c>
      <c r="L20" s="166">
        <f t="shared" si="4"/>
        <v>5</v>
      </c>
      <c r="M20" s="177" t="s">
        <v>54</v>
      </c>
      <c r="N20" s="169"/>
      <c r="O20" s="170">
        <f t="shared" si="5"/>
        <v>75</v>
      </c>
      <c r="P20" s="146">
        <f t="shared" si="6"/>
        <v>125</v>
      </c>
      <c r="Q20" s="171">
        <f t="shared" si="7"/>
        <v>30</v>
      </c>
      <c r="R20" s="172">
        <f t="shared" si="7"/>
        <v>0</v>
      </c>
      <c r="S20" s="172">
        <f t="shared" si="7"/>
        <v>45</v>
      </c>
      <c r="T20" s="172">
        <f t="shared" si="7"/>
        <v>0</v>
      </c>
      <c r="U20" s="172">
        <f t="shared" si="7"/>
        <v>50</v>
      </c>
      <c r="V20" s="173">
        <f t="shared" si="7"/>
        <v>0</v>
      </c>
      <c r="W20" s="164">
        <v>30</v>
      </c>
      <c r="X20" s="162"/>
      <c r="Y20" s="162">
        <v>45</v>
      </c>
      <c r="Z20" s="162"/>
      <c r="AA20" s="162">
        <v>50</v>
      </c>
      <c r="AB20" s="163"/>
      <c r="AC20" s="164"/>
      <c r="AD20" s="175"/>
      <c r="AE20" s="175"/>
      <c r="AF20" s="175"/>
      <c r="AG20" s="162"/>
      <c r="AH20" s="163"/>
      <c r="AI20" s="176" t="s">
        <v>51</v>
      </c>
    </row>
    <row r="21" spans="1:35" ht="15.75">
      <c r="A21" s="135">
        <v>8</v>
      </c>
      <c r="B21" s="160" t="s">
        <v>74</v>
      </c>
      <c r="C21" s="162"/>
      <c r="D21" s="162"/>
      <c r="E21" s="163"/>
      <c r="F21" s="164">
        <v>5</v>
      </c>
      <c r="G21" s="165"/>
      <c r="H21" s="163"/>
      <c r="I21" s="166">
        <f aca="true" t="shared" si="8" ref="I21:K23">C21+F21</f>
        <v>5</v>
      </c>
      <c r="J21" s="166">
        <f t="shared" si="8"/>
        <v>0</v>
      </c>
      <c r="K21" s="167">
        <f t="shared" si="8"/>
        <v>0</v>
      </c>
      <c r="L21" s="166">
        <f>SUM(I21:K21)</f>
        <v>5</v>
      </c>
      <c r="M21" s="177"/>
      <c r="N21" s="169" t="s">
        <v>54</v>
      </c>
      <c r="O21" s="170">
        <f>SUM(Q21:T21)</f>
        <v>75</v>
      </c>
      <c r="P21" s="146">
        <f>SUM(Q21:V21)</f>
        <v>125</v>
      </c>
      <c r="Q21" s="171">
        <f aca="true" t="shared" si="9" ref="Q21:V22">W21+AC21</f>
        <v>30</v>
      </c>
      <c r="R21" s="172">
        <f t="shared" si="9"/>
        <v>0</v>
      </c>
      <c r="S21" s="172">
        <f t="shared" si="9"/>
        <v>45</v>
      </c>
      <c r="T21" s="172">
        <f t="shared" si="9"/>
        <v>0</v>
      </c>
      <c r="U21" s="172">
        <f t="shared" si="9"/>
        <v>50</v>
      </c>
      <c r="V21" s="173">
        <f t="shared" si="9"/>
        <v>0</v>
      </c>
      <c r="W21" s="164"/>
      <c r="X21" s="162"/>
      <c r="Y21" s="162"/>
      <c r="Z21" s="162"/>
      <c r="AA21" s="162"/>
      <c r="AB21" s="163"/>
      <c r="AC21" s="164">
        <v>30</v>
      </c>
      <c r="AD21" s="175"/>
      <c r="AE21" s="175">
        <v>45</v>
      </c>
      <c r="AF21" s="175"/>
      <c r="AG21" s="162">
        <v>50</v>
      </c>
      <c r="AH21" s="163"/>
      <c r="AI21" s="176" t="s">
        <v>51</v>
      </c>
    </row>
    <row r="22" spans="1:35" ht="15.75">
      <c r="A22" s="135">
        <v>9</v>
      </c>
      <c r="B22" s="160" t="s">
        <v>75</v>
      </c>
      <c r="C22" s="162"/>
      <c r="D22" s="162"/>
      <c r="E22" s="163"/>
      <c r="F22" s="164">
        <v>5</v>
      </c>
      <c r="G22" s="165"/>
      <c r="H22" s="163"/>
      <c r="I22" s="166">
        <f t="shared" si="8"/>
        <v>5</v>
      </c>
      <c r="J22" s="166">
        <f t="shared" si="8"/>
        <v>0</v>
      </c>
      <c r="K22" s="167">
        <f t="shared" si="8"/>
        <v>0</v>
      </c>
      <c r="L22" s="166">
        <f>SUM(I22:K22)</f>
        <v>5</v>
      </c>
      <c r="M22" s="177"/>
      <c r="N22" s="169" t="s">
        <v>54</v>
      </c>
      <c r="O22" s="170">
        <f>SUM(Q22:T22)</f>
        <v>75</v>
      </c>
      <c r="P22" s="146">
        <f>SUM(Q22:V22)</f>
        <v>125</v>
      </c>
      <c r="Q22" s="171">
        <f t="shared" si="9"/>
        <v>30</v>
      </c>
      <c r="R22" s="172">
        <f t="shared" si="9"/>
        <v>0</v>
      </c>
      <c r="S22" s="172">
        <f t="shared" si="9"/>
        <v>45</v>
      </c>
      <c r="T22" s="172">
        <f t="shared" si="9"/>
        <v>0</v>
      </c>
      <c r="U22" s="172">
        <f t="shared" si="9"/>
        <v>50</v>
      </c>
      <c r="V22" s="173">
        <f t="shared" si="9"/>
        <v>0</v>
      </c>
      <c r="W22" s="164"/>
      <c r="X22" s="162"/>
      <c r="Y22" s="162"/>
      <c r="Z22" s="162"/>
      <c r="AA22" s="162"/>
      <c r="AB22" s="163"/>
      <c r="AC22" s="164">
        <v>30</v>
      </c>
      <c r="AD22" s="175"/>
      <c r="AE22" s="175">
        <v>45</v>
      </c>
      <c r="AF22" s="175"/>
      <c r="AG22" s="162">
        <v>50</v>
      </c>
      <c r="AH22" s="163"/>
      <c r="AI22" s="176" t="s">
        <v>51</v>
      </c>
    </row>
    <row r="23" spans="1:35" ht="15.75">
      <c r="A23" s="135">
        <v>10</v>
      </c>
      <c r="B23" s="160" t="s">
        <v>76</v>
      </c>
      <c r="C23" s="162"/>
      <c r="D23" s="162"/>
      <c r="E23" s="163"/>
      <c r="F23" s="164">
        <v>5</v>
      </c>
      <c r="G23" s="165"/>
      <c r="H23" s="163"/>
      <c r="I23" s="166">
        <f t="shared" si="8"/>
        <v>5</v>
      </c>
      <c r="J23" s="166">
        <f t="shared" si="8"/>
        <v>0</v>
      </c>
      <c r="K23" s="167">
        <f t="shared" si="8"/>
        <v>0</v>
      </c>
      <c r="L23" s="166">
        <f>SUM(I23:K23)</f>
        <v>5</v>
      </c>
      <c r="M23" s="177"/>
      <c r="N23" s="169" t="s">
        <v>54</v>
      </c>
      <c r="O23" s="170">
        <f t="shared" si="5"/>
        <v>75</v>
      </c>
      <c r="P23" s="146">
        <f>SUM(Q23:V23)</f>
        <v>125</v>
      </c>
      <c r="Q23" s="171">
        <f t="shared" si="7"/>
        <v>30</v>
      </c>
      <c r="R23" s="172">
        <f t="shared" si="7"/>
        <v>0</v>
      </c>
      <c r="S23" s="172">
        <f t="shared" si="7"/>
        <v>45</v>
      </c>
      <c r="T23" s="172">
        <f t="shared" si="7"/>
        <v>0</v>
      </c>
      <c r="U23" s="172">
        <f t="shared" si="7"/>
        <v>50</v>
      </c>
      <c r="V23" s="173">
        <f t="shared" si="7"/>
        <v>0</v>
      </c>
      <c r="W23" s="164"/>
      <c r="X23" s="162"/>
      <c r="Y23" s="162"/>
      <c r="Z23" s="162"/>
      <c r="AA23" s="162"/>
      <c r="AB23" s="163"/>
      <c r="AC23" s="164">
        <v>30</v>
      </c>
      <c r="AD23" s="175"/>
      <c r="AE23" s="175">
        <v>45</v>
      </c>
      <c r="AF23" s="175"/>
      <c r="AG23" s="162">
        <v>50</v>
      </c>
      <c r="AH23" s="163"/>
      <c r="AI23" s="176" t="s">
        <v>51</v>
      </c>
    </row>
    <row r="24" spans="1:35" ht="15.75">
      <c r="A24" s="135">
        <v>11</v>
      </c>
      <c r="B24" s="160" t="s">
        <v>77</v>
      </c>
      <c r="C24" s="178"/>
      <c r="D24" s="179"/>
      <c r="E24" s="180"/>
      <c r="F24" s="178">
        <v>5</v>
      </c>
      <c r="G24" s="165"/>
      <c r="H24" s="163"/>
      <c r="I24" s="166">
        <f t="shared" si="3"/>
        <v>5</v>
      </c>
      <c r="J24" s="166">
        <f t="shared" si="3"/>
        <v>0</v>
      </c>
      <c r="K24" s="167">
        <f t="shared" si="3"/>
        <v>0</v>
      </c>
      <c r="L24" s="166">
        <f t="shared" si="4"/>
        <v>5</v>
      </c>
      <c r="M24" s="181"/>
      <c r="N24" s="169" t="s">
        <v>54</v>
      </c>
      <c r="O24" s="170">
        <f t="shared" si="5"/>
        <v>75</v>
      </c>
      <c r="P24" s="146">
        <f t="shared" si="6"/>
        <v>125</v>
      </c>
      <c r="Q24" s="171">
        <f t="shared" si="7"/>
        <v>30</v>
      </c>
      <c r="R24" s="172">
        <f t="shared" si="7"/>
        <v>0</v>
      </c>
      <c r="S24" s="172">
        <f t="shared" si="7"/>
        <v>45</v>
      </c>
      <c r="T24" s="172">
        <f t="shared" si="7"/>
        <v>0</v>
      </c>
      <c r="U24" s="172">
        <f t="shared" si="7"/>
        <v>50</v>
      </c>
      <c r="V24" s="173">
        <f t="shared" si="7"/>
        <v>0</v>
      </c>
      <c r="W24" s="178"/>
      <c r="X24" s="179"/>
      <c r="Y24" s="179"/>
      <c r="Z24" s="179"/>
      <c r="AA24" s="179"/>
      <c r="AB24" s="163"/>
      <c r="AC24" s="164">
        <v>30</v>
      </c>
      <c r="AD24" s="175"/>
      <c r="AE24" s="175">
        <v>45</v>
      </c>
      <c r="AF24" s="175"/>
      <c r="AG24" s="162">
        <v>50</v>
      </c>
      <c r="AH24" s="163"/>
      <c r="AI24" s="176" t="s">
        <v>51</v>
      </c>
    </row>
    <row r="25" spans="1:35" ht="15.75">
      <c r="A25" s="135">
        <v>12</v>
      </c>
      <c r="B25" s="160" t="s">
        <v>55</v>
      </c>
      <c r="C25" s="178">
        <v>3</v>
      </c>
      <c r="D25" s="179"/>
      <c r="E25" s="180"/>
      <c r="F25" s="178"/>
      <c r="G25" s="165"/>
      <c r="H25" s="163"/>
      <c r="I25" s="166">
        <f>C25+F25</f>
        <v>3</v>
      </c>
      <c r="J25" s="166">
        <f>D25+G25</f>
        <v>0</v>
      </c>
      <c r="K25" s="167">
        <f>E25+H25</f>
        <v>0</v>
      </c>
      <c r="L25" s="166">
        <f>SUM(I25:K25)</f>
        <v>3</v>
      </c>
      <c r="M25" s="181" t="s">
        <v>50</v>
      </c>
      <c r="N25" s="169"/>
      <c r="O25" s="170">
        <f>SUM(Q25:T25)</f>
        <v>60</v>
      </c>
      <c r="P25" s="146">
        <f>SUM(Q25:V25)</f>
        <v>75</v>
      </c>
      <c r="Q25" s="171">
        <f aca="true" t="shared" si="10" ref="Q25:V25">W25+AC25</f>
        <v>30</v>
      </c>
      <c r="R25" s="172">
        <f t="shared" si="10"/>
        <v>30</v>
      </c>
      <c r="S25" s="172">
        <f t="shared" si="10"/>
        <v>0</v>
      </c>
      <c r="T25" s="172">
        <f t="shared" si="10"/>
        <v>0</v>
      </c>
      <c r="U25" s="172">
        <f t="shared" si="10"/>
        <v>15</v>
      </c>
      <c r="V25" s="173">
        <f t="shared" si="10"/>
        <v>0</v>
      </c>
      <c r="W25" s="178">
        <v>30</v>
      </c>
      <c r="X25" s="179">
        <v>30</v>
      </c>
      <c r="Y25" s="179"/>
      <c r="Z25" s="179"/>
      <c r="AA25" s="179">
        <v>15</v>
      </c>
      <c r="AB25" s="163"/>
      <c r="AC25" s="164"/>
      <c r="AD25" s="164"/>
      <c r="AE25" s="164"/>
      <c r="AF25" s="164"/>
      <c r="AG25" s="162"/>
      <c r="AH25" s="163"/>
      <c r="AI25" s="176" t="s">
        <v>51</v>
      </c>
    </row>
    <row r="26" spans="1:35" ht="15.75">
      <c r="A26" s="135">
        <v>13</v>
      </c>
      <c r="B26" s="160" t="s">
        <v>56</v>
      </c>
      <c r="C26" s="178"/>
      <c r="D26" s="179"/>
      <c r="E26" s="180"/>
      <c r="F26" s="178">
        <v>3</v>
      </c>
      <c r="G26" s="165"/>
      <c r="H26" s="163"/>
      <c r="I26" s="166">
        <f t="shared" si="3"/>
        <v>3</v>
      </c>
      <c r="J26" s="166">
        <f t="shared" si="3"/>
        <v>0</v>
      </c>
      <c r="K26" s="167">
        <f t="shared" si="3"/>
        <v>0</v>
      </c>
      <c r="L26" s="166">
        <f t="shared" si="4"/>
        <v>3</v>
      </c>
      <c r="M26" s="168"/>
      <c r="N26" s="169" t="s">
        <v>50</v>
      </c>
      <c r="O26" s="170">
        <f t="shared" si="5"/>
        <v>60</v>
      </c>
      <c r="P26" s="146">
        <f>SUM(Q26:V26)</f>
        <v>75</v>
      </c>
      <c r="Q26" s="171">
        <f t="shared" si="7"/>
        <v>30</v>
      </c>
      <c r="R26" s="172">
        <f t="shared" si="7"/>
        <v>30</v>
      </c>
      <c r="S26" s="172">
        <f t="shared" si="7"/>
        <v>0</v>
      </c>
      <c r="T26" s="172">
        <f t="shared" si="7"/>
        <v>0</v>
      </c>
      <c r="U26" s="172">
        <f t="shared" si="7"/>
        <v>15</v>
      </c>
      <c r="V26" s="173">
        <f t="shared" si="7"/>
        <v>0</v>
      </c>
      <c r="W26" s="164"/>
      <c r="X26" s="162"/>
      <c r="Y26" s="162"/>
      <c r="Z26" s="162"/>
      <c r="AA26" s="162"/>
      <c r="AB26" s="163"/>
      <c r="AC26" s="164">
        <v>30</v>
      </c>
      <c r="AD26" s="164">
        <v>30</v>
      </c>
      <c r="AE26" s="164"/>
      <c r="AF26" s="164"/>
      <c r="AG26" s="162">
        <v>15</v>
      </c>
      <c r="AH26" s="163"/>
      <c r="AI26" s="176" t="s">
        <v>51</v>
      </c>
    </row>
    <row r="27" spans="1:35" ht="15.75">
      <c r="A27" s="135">
        <v>14</v>
      </c>
      <c r="B27" s="136" t="s">
        <v>57</v>
      </c>
      <c r="C27" s="182"/>
      <c r="D27" s="182"/>
      <c r="E27" s="141"/>
      <c r="F27" s="183"/>
      <c r="G27" s="184"/>
      <c r="H27" s="141"/>
      <c r="I27" s="142">
        <f aca="true" t="shared" si="11" ref="I27:K28">C27+F27</f>
        <v>0</v>
      </c>
      <c r="J27" s="142">
        <f t="shared" si="11"/>
        <v>0</v>
      </c>
      <c r="K27" s="143">
        <f t="shared" si="11"/>
        <v>0</v>
      </c>
      <c r="L27" s="142">
        <f t="shared" si="4"/>
        <v>0</v>
      </c>
      <c r="M27" s="185"/>
      <c r="N27" s="186"/>
      <c r="O27" s="170">
        <f t="shared" si="5"/>
        <v>4</v>
      </c>
      <c r="P27" s="147">
        <f t="shared" si="6"/>
        <v>4</v>
      </c>
      <c r="Q27" s="148">
        <f t="shared" si="7"/>
        <v>4</v>
      </c>
      <c r="R27" s="149">
        <f t="shared" si="7"/>
        <v>0</v>
      </c>
      <c r="S27" s="149">
        <f t="shared" si="7"/>
        <v>0</v>
      </c>
      <c r="T27" s="149">
        <f t="shared" si="7"/>
        <v>0</v>
      </c>
      <c r="U27" s="149">
        <f t="shared" si="7"/>
        <v>0</v>
      </c>
      <c r="V27" s="150">
        <f t="shared" si="7"/>
        <v>0</v>
      </c>
      <c r="W27" s="183">
        <v>4</v>
      </c>
      <c r="X27" s="182"/>
      <c r="Y27" s="182"/>
      <c r="Z27" s="182"/>
      <c r="AA27" s="182"/>
      <c r="AB27" s="141"/>
      <c r="AC27" s="183"/>
      <c r="AD27" s="183"/>
      <c r="AE27" s="183"/>
      <c r="AF27" s="183"/>
      <c r="AG27" s="182"/>
      <c r="AH27" s="141"/>
      <c r="AI27" s="152" t="s">
        <v>58</v>
      </c>
    </row>
    <row r="28" spans="1:35" ht="16.5" thickBot="1">
      <c r="A28" s="135">
        <v>15</v>
      </c>
      <c r="B28" s="187" t="s">
        <v>59</v>
      </c>
      <c r="C28" s="182"/>
      <c r="D28" s="182"/>
      <c r="E28" s="188"/>
      <c r="F28" s="183"/>
      <c r="G28" s="184"/>
      <c r="H28" s="188"/>
      <c r="I28" s="142">
        <f t="shared" si="11"/>
        <v>0</v>
      </c>
      <c r="J28" s="142">
        <f t="shared" si="11"/>
        <v>0</v>
      </c>
      <c r="K28" s="143">
        <f t="shared" si="11"/>
        <v>0</v>
      </c>
      <c r="L28" s="189">
        <f t="shared" si="4"/>
        <v>0</v>
      </c>
      <c r="M28" s="185"/>
      <c r="N28" s="190"/>
      <c r="O28" s="191">
        <f t="shared" si="5"/>
        <v>0</v>
      </c>
      <c r="P28" s="192">
        <f t="shared" si="6"/>
        <v>0</v>
      </c>
      <c r="Q28" s="155">
        <f t="shared" si="7"/>
        <v>0</v>
      </c>
      <c r="R28" s="156">
        <f t="shared" si="7"/>
        <v>0</v>
      </c>
      <c r="S28" s="156">
        <f t="shared" si="7"/>
        <v>0</v>
      </c>
      <c r="T28" s="156">
        <f t="shared" si="7"/>
        <v>0</v>
      </c>
      <c r="U28" s="156">
        <f t="shared" si="7"/>
        <v>0</v>
      </c>
      <c r="V28" s="193">
        <f t="shared" si="7"/>
        <v>0</v>
      </c>
      <c r="W28" s="183"/>
      <c r="X28" s="182"/>
      <c r="Y28" s="182"/>
      <c r="Z28" s="182"/>
      <c r="AA28" s="182"/>
      <c r="AB28" s="141"/>
      <c r="AC28" s="183"/>
      <c r="AD28" s="183"/>
      <c r="AE28" s="183"/>
      <c r="AF28" s="183"/>
      <c r="AG28" s="182"/>
      <c r="AH28" s="188"/>
      <c r="AI28" s="194" t="s">
        <v>60</v>
      </c>
    </row>
    <row r="29" spans="1:35" s="7" customFormat="1" ht="12.75" customHeight="1" thickBot="1">
      <c r="A29" s="266" t="s">
        <v>6</v>
      </c>
      <c r="B29" s="267"/>
      <c r="C29" s="128">
        <f aca="true" t="shared" si="12" ref="C29:L29">SUM(C9:C28)</f>
        <v>30</v>
      </c>
      <c r="D29" s="131">
        <f t="shared" si="12"/>
        <v>0</v>
      </c>
      <c r="E29" s="129">
        <f t="shared" si="12"/>
        <v>0</v>
      </c>
      <c r="F29" s="128">
        <f t="shared" si="12"/>
        <v>30</v>
      </c>
      <c r="G29" s="131">
        <f t="shared" si="12"/>
        <v>0</v>
      </c>
      <c r="H29" s="129">
        <f t="shared" si="12"/>
        <v>0</v>
      </c>
      <c r="I29" s="195">
        <f t="shared" si="12"/>
        <v>60</v>
      </c>
      <c r="J29" s="195">
        <f t="shared" si="12"/>
        <v>0</v>
      </c>
      <c r="K29" s="195">
        <f t="shared" si="12"/>
        <v>0</v>
      </c>
      <c r="L29" s="127">
        <f t="shared" si="12"/>
        <v>60</v>
      </c>
      <c r="M29" s="196">
        <f>COUNTIF(M9:M28,"EGZ")</f>
        <v>2</v>
      </c>
      <c r="N29" s="197">
        <f>COUNTIF(N9:N28,"EGZ")</f>
        <v>6</v>
      </c>
      <c r="O29" s="198">
        <f aca="true" t="shared" si="13" ref="O29:AH29">SUM(O9:O28)</f>
        <v>912</v>
      </c>
      <c r="P29" s="195">
        <f t="shared" si="13"/>
        <v>1517</v>
      </c>
      <c r="Q29" s="197">
        <f t="shared" si="13"/>
        <v>353</v>
      </c>
      <c r="R29" s="196">
        <f t="shared" si="13"/>
        <v>60</v>
      </c>
      <c r="S29" s="196">
        <f t="shared" si="13"/>
        <v>499</v>
      </c>
      <c r="T29" s="196">
        <f t="shared" si="13"/>
        <v>0</v>
      </c>
      <c r="U29" s="196">
        <f t="shared" si="13"/>
        <v>605</v>
      </c>
      <c r="V29" s="199">
        <f t="shared" si="13"/>
        <v>0</v>
      </c>
      <c r="W29" s="199">
        <f t="shared" si="13"/>
        <v>188</v>
      </c>
      <c r="X29" s="199">
        <f t="shared" si="13"/>
        <v>30</v>
      </c>
      <c r="Y29" s="199">
        <f t="shared" si="13"/>
        <v>274</v>
      </c>
      <c r="Z29" s="199">
        <f t="shared" si="13"/>
        <v>0</v>
      </c>
      <c r="AA29" s="199">
        <f t="shared" si="13"/>
        <v>275</v>
      </c>
      <c r="AB29" s="199">
        <f t="shared" si="13"/>
        <v>0</v>
      </c>
      <c r="AC29" s="199">
        <f t="shared" si="13"/>
        <v>165</v>
      </c>
      <c r="AD29" s="199">
        <f t="shared" si="13"/>
        <v>30</v>
      </c>
      <c r="AE29" s="199">
        <f t="shared" si="13"/>
        <v>225</v>
      </c>
      <c r="AF29" s="199">
        <f t="shared" si="13"/>
        <v>0</v>
      </c>
      <c r="AG29" s="199">
        <f t="shared" si="13"/>
        <v>330</v>
      </c>
      <c r="AH29" s="199">
        <f t="shared" si="13"/>
        <v>0</v>
      </c>
      <c r="AI29" s="200"/>
    </row>
    <row r="30" spans="1:35" s="7" customFormat="1" ht="16.5" thickBot="1">
      <c r="A30" s="201"/>
      <c r="B30" s="195" t="s">
        <v>33</v>
      </c>
      <c r="C30" s="269">
        <f>SUM(C29:E29)</f>
        <v>30</v>
      </c>
      <c r="D30" s="285"/>
      <c r="E30" s="271"/>
      <c r="F30" s="269">
        <f>SUM(F29:H29)</f>
        <v>30</v>
      </c>
      <c r="G30" s="285"/>
      <c r="H30" s="285"/>
      <c r="I30" s="202"/>
      <c r="J30" s="282" t="s">
        <v>44</v>
      </c>
      <c r="K30" s="283"/>
      <c r="L30" s="284"/>
      <c r="M30" s="285" t="s">
        <v>85</v>
      </c>
      <c r="N30" s="286"/>
      <c r="O30" s="201"/>
      <c r="P30" s="203"/>
      <c r="Q30" s="296">
        <f>W30+AC30</f>
        <v>912</v>
      </c>
      <c r="R30" s="297"/>
      <c r="S30" s="297"/>
      <c r="T30" s="298"/>
      <c r="U30" s="295">
        <f>AA30+AG30</f>
        <v>605</v>
      </c>
      <c r="V30" s="301"/>
      <c r="W30" s="282">
        <f>SUM(W29:Z29)</f>
        <v>492</v>
      </c>
      <c r="X30" s="299"/>
      <c r="Y30" s="299"/>
      <c r="Z30" s="300"/>
      <c r="AA30" s="269">
        <f>SUM(AA29:AB29)</f>
        <v>275</v>
      </c>
      <c r="AB30" s="286"/>
      <c r="AC30" s="282">
        <f>SUM(AC29:AF29)</f>
        <v>420</v>
      </c>
      <c r="AD30" s="299"/>
      <c r="AE30" s="299"/>
      <c r="AF30" s="300"/>
      <c r="AG30" s="269">
        <f>SUM(AG29:AH29)</f>
        <v>330</v>
      </c>
      <c r="AH30" s="286"/>
      <c r="AI30" s="204"/>
    </row>
    <row r="31" spans="1:35" s="7" customFormat="1" ht="12.75" customHeight="1" thickBot="1">
      <c r="A31" s="201"/>
      <c r="B31" s="205"/>
      <c r="C31" s="205"/>
      <c r="D31" s="205"/>
      <c r="E31" s="206"/>
      <c r="F31" s="205"/>
      <c r="G31" s="205"/>
      <c r="H31" s="205"/>
      <c r="I31" s="201"/>
      <c r="J31" s="269" t="s">
        <v>42</v>
      </c>
      <c r="K31" s="270"/>
      <c r="L31" s="270"/>
      <c r="M31" s="270"/>
      <c r="N31" s="271"/>
      <c r="O31" s="207"/>
      <c r="P31" s="203"/>
      <c r="Q31" s="295">
        <f>W31+AC31</f>
        <v>1517</v>
      </c>
      <c r="R31" s="270"/>
      <c r="S31" s="270"/>
      <c r="T31" s="270"/>
      <c r="U31" s="270"/>
      <c r="V31" s="271"/>
      <c r="W31" s="269">
        <f>W30+AA30</f>
        <v>767</v>
      </c>
      <c r="X31" s="270"/>
      <c r="Y31" s="270"/>
      <c r="Z31" s="270"/>
      <c r="AA31" s="270"/>
      <c r="AB31" s="271"/>
      <c r="AC31" s="269">
        <f>AC30+AG30</f>
        <v>750</v>
      </c>
      <c r="AD31" s="285"/>
      <c r="AE31" s="285"/>
      <c r="AF31" s="285"/>
      <c r="AG31" s="285"/>
      <c r="AH31" s="286"/>
      <c r="AI31" s="208"/>
    </row>
    <row r="32" spans="1:35" s="7" customFormat="1" ht="12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8"/>
      <c r="N32" s="28"/>
      <c r="O32" s="28"/>
      <c r="P32" s="28"/>
      <c r="Q32" s="31"/>
      <c r="R32" s="31"/>
      <c r="S32" s="31"/>
      <c r="T32" s="31"/>
      <c r="U32" s="31"/>
      <c r="V32" s="32"/>
      <c r="W32" s="30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9"/>
    </row>
    <row r="33" spans="1:35" ht="12.75" customHeight="1">
      <c r="A33" s="287" t="s">
        <v>25</v>
      </c>
      <c r="B33" s="288"/>
      <c r="C33" s="289" t="s">
        <v>26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1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2.75">
      <c r="A34" s="255" t="s">
        <v>47</v>
      </c>
      <c r="B34" s="256"/>
      <c r="C34" s="268" t="s">
        <v>8</v>
      </c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87" t="s">
        <v>28</v>
      </c>
      <c r="S34" s="36"/>
      <c r="T34" s="36"/>
      <c r="U34" s="36"/>
      <c r="V34" s="37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2.75">
      <c r="A35" s="255" t="s">
        <v>39</v>
      </c>
      <c r="B35" s="256"/>
      <c r="C35" s="268" t="s">
        <v>9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38" t="s">
        <v>16</v>
      </c>
      <c r="S35" s="36"/>
      <c r="T35" s="36"/>
      <c r="U35" s="37"/>
      <c r="V35" s="90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3.5" thickBot="1">
      <c r="A36" s="255"/>
      <c r="B36" s="256"/>
      <c r="C36" s="272" t="s">
        <v>12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88" t="s">
        <v>46</v>
      </c>
      <c r="S36" s="39"/>
      <c r="T36" s="39"/>
      <c r="U36" s="40"/>
      <c r="V36" s="89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3.5" thickBot="1">
      <c r="A37" s="277"/>
      <c r="B37" s="278"/>
      <c r="C37" s="279" t="s">
        <v>43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1"/>
      <c r="R37" s="105"/>
      <c r="S37" s="103"/>
      <c r="T37" s="103"/>
      <c r="U37" s="103"/>
      <c r="V37" s="102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ht="12.75">
      <c r="V38" s="6"/>
    </row>
    <row r="40" ht="12.75">
      <c r="B40" s="1" t="s">
        <v>104</v>
      </c>
    </row>
  </sheetData>
  <sheetProtection/>
  <mergeCells count="73">
    <mergeCell ref="AA12:AA16"/>
    <mergeCell ref="A2:B2"/>
    <mergeCell ref="W7:AB7"/>
    <mergeCell ref="F30:H30"/>
    <mergeCell ref="M7:N7"/>
    <mergeCell ref="A3:AH3"/>
    <mergeCell ref="C30:E30"/>
    <mergeCell ref="C7:E7"/>
    <mergeCell ref="C5:L5"/>
    <mergeCell ref="I6:L6"/>
    <mergeCell ref="A4:AH4"/>
    <mergeCell ref="Q5:V7"/>
    <mergeCell ref="M5:N6"/>
    <mergeCell ref="P5:P8"/>
    <mergeCell ref="I7:I8"/>
    <mergeCell ref="J7:J8"/>
    <mergeCell ref="A5:A8"/>
    <mergeCell ref="C6:H6"/>
    <mergeCell ref="F7:H7"/>
    <mergeCell ref="L7:L8"/>
    <mergeCell ref="E12:E16"/>
    <mergeCell ref="F12:F16"/>
    <mergeCell ref="G12:G16"/>
    <mergeCell ref="D12:D16"/>
    <mergeCell ref="M12:M16"/>
    <mergeCell ref="Q12:Q16"/>
    <mergeCell ref="O12:O16"/>
    <mergeCell ref="P12:P16"/>
    <mergeCell ref="AI5:AI8"/>
    <mergeCell ref="AC7:AH7"/>
    <mergeCell ref="W5:AB6"/>
    <mergeCell ref="AC5:AH6"/>
    <mergeCell ref="K7:K8"/>
    <mergeCell ref="O5:O8"/>
    <mergeCell ref="AG30:AH30"/>
    <mergeCell ref="Q31:V31"/>
    <mergeCell ref="W31:AB31"/>
    <mergeCell ref="AC31:AH31"/>
    <mergeCell ref="Q30:T30"/>
    <mergeCell ref="W30:Z30"/>
    <mergeCell ref="AC30:AF30"/>
    <mergeCell ref="U30:V30"/>
    <mergeCell ref="AA30:AB30"/>
    <mergeCell ref="R12:R16"/>
    <mergeCell ref="A1:B1"/>
    <mergeCell ref="A37:B37"/>
    <mergeCell ref="C37:Q37"/>
    <mergeCell ref="J30:L30"/>
    <mergeCell ref="M30:N30"/>
    <mergeCell ref="A34:B34"/>
    <mergeCell ref="A33:B33"/>
    <mergeCell ref="C33:V33"/>
    <mergeCell ref="B5:B8"/>
    <mergeCell ref="A36:B36"/>
    <mergeCell ref="A35:B35"/>
    <mergeCell ref="B12:B16"/>
    <mergeCell ref="A12:A16"/>
    <mergeCell ref="C12:C16"/>
    <mergeCell ref="A29:B29"/>
    <mergeCell ref="C34:Q34"/>
    <mergeCell ref="J31:N31"/>
    <mergeCell ref="C36:Q36"/>
    <mergeCell ref="C35:Q35"/>
    <mergeCell ref="S12:S16"/>
    <mergeCell ref="T12:T16"/>
    <mergeCell ref="V12:V16"/>
    <mergeCell ref="H12:H16"/>
    <mergeCell ref="I12:I16"/>
    <mergeCell ref="J12:J16"/>
    <mergeCell ref="K12:K16"/>
    <mergeCell ref="L12:L16"/>
    <mergeCell ref="N12:N16"/>
    <mergeCell ref="U12:U16"/>
  </mergeCells>
  <printOptions horizontalCentered="1"/>
  <pageMargins left="0" right="0" top="0" bottom="0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zoomScalePageLayoutView="0" workbookViewId="0" topLeftCell="A1">
      <selection activeCell="A9" sqref="A9:AI18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625" style="1" bestFit="1" customWidth="1"/>
    <col min="22" max="22" width="5.75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4.375" style="1" bestFit="1" customWidth="1"/>
    <col min="28" max="28" width="3.75390625" style="1" bestFit="1" customWidth="1"/>
    <col min="29" max="32" width="3.875" style="1" customWidth="1"/>
    <col min="33" max="33" width="4.625" style="1" bestFit="1" customWidth="1"/>
    <col min="34" max="34" width="5.625" style="1" customWidth="1"/>
    <col min="35" max="35" width="34.75390625" style="1" customWidth="1"/>
    <col min="36" max="16384" width="9.125" style="1" customWidth="1"/>
  </cols>
  <sheetData>
    <row r="1" spans="1:2" ht="30" customHeight="1">
      <c r="A1" s="276"/>
      <c r="B1" s="276"/>
    </row>
    <row r="2" spans="1:2" ht="12.75">
      <c r="A2" s="355"/>
      <c r="B2" s="355"/>
    </row>
    <row r="3" spans="1:35" ht="36.75" customHeight="1" thickBot="1">
      <c r="A3" s="356" t="s">
        <v>67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58"/>
    </row>
    <row r="4" spans="1:35" ht="43.5" customHeight="1" thickBot="1">
      <c r="A4" s="338" t="s">
        <v>107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59"/>
    </row>
    <row r="5" spans="1:35" ht="14.25" customHeight="1" thickBot="1">
      <c r="A5" s="387" t="s">
        <v>23</v>
      </c>
      <c r="B5" s="390" t="s">
        <v>24</v>
      </c>
      <c r="C5" s="367" t="s">
        <v>7</v>
      </c>
      <c r="D5" s="368"/>
      <c r="E5" s="368"/>
      <c r="F5" s="368"/>
      <c r="G5" s="368"/>
      <c r="H5" s="368"/>
      <c r="I5" s="368"/>
      <c r="J5" s="368"/>
      <c r="K5" s="368"/>
      <c r="L5" s="393"/>
      <c r="M5" s="394" t="s">
        <v>10</v>
      </c>
      <c r="N5" s="395"/>
      <c r="O5" s="398" t="s">
        <v>49</v>
      </c>
      <c r="P5" s="401" t="s">
        <v>48</v>
      </c>
      <c r="Q5" s="367" t="s">
        <v>1</v>
      </c>
      <c r="R5" s="368"/>
      <c r="S5" s="368"/>
      <c r="T5" s="368"/>
      <c r="U5" s="368"/>
      <c r="V5" s="369"/>
      <c r="W5" s="367" t="s">
        <v>0</v>
      </c>
      <c r="X5" s="368"/>
      <c r="Y5" s="368"/>
      <c r="Z5" s="368"/>
      <c r="AA5" s="368"/>
      <c r="AB5" s="369"/>
      <c r="AC5" s="367" t="s">
        <v>31</v>
      </c>
      <c r="AD5" s="368"/>
      <c r="AE5" s="368"/>
      <c r="AF5" s="368"/>
      <c r="AG5" s="368"/>
      <c r="AH5" s="369"/>
      <c r="AI5" s="376" t="s">
        <v>30</v>
      </c>
    </row>
    <row r="6" spans="1:35" ht="12.75" customHeight="1" thickBot="1">
      <c r="A6" s="388"/>
      <c r="B6" s="391"/>
      <c r="C6" s="380" t="s">
        <v>35</v>
      </c>
      <c r="D6" s="381"/>
      <c r="E6" s="381"/>
      <c r="F6" s="381"/>
      <c r="G6" s="381"/>
      <c r="H6" s="382"/>
      <c r="I6" s="380" t="s">
        <v>34</v>
      </c>
      <c r="J6" s="381"/>
      <c r="K6" s="381"/>
      <c r="L6" s="383"/>
      <c r="M6" s="396"/>
      <c r="N6" s="397"/>
      <c r="O6" s="399"/>
      <c r="P6" s="402"/>
      <c r="Q6" s="370"/>
      <c r="R6" s="371"/>
      <c r="S6" s="371"/>
      <c r="T6" s="371"/>
      <c r="U6" s="371"/>
      <c r="V6" s="372"/>
      <c r="W6" s="373"/>
      <c r="X6" s="374"/>
      <c r="Y6" s="374"/>
      <c r="Z6" s="374"/>
      <c r="AA6" s="374"/>
      <c r="AB6" s="375"/>
      <c r="AC6" s="373"/>
      <c r="AD6" s="374"/>
      <c r="AE6" s="374"/>
      <c r="AF6" s="374"/>
      <c r="AG6" s="374"/>
      <c r="AH6" s="375"/>
      <c r="AI6" s="377"/>
    </row>
    <row r="7" spans="1:35" ht="12.75" customHeight="1" thickBot="1">
      <c r="A7" s="388"/>
      <c r="B7" s="391"/>
      <c r="C7" s="380" t="s">
        <v>4</v>
      </c>
      <c r="D7" s="381"/>
      <c r="E7" s="383"/>
      <c r="F7" s="380" t="s">
        <v>5</v>
      </c>
      <c r="G7" s="381"/>
      <c r="H7" s="382"/>
      <c r="I7" s="384" t="s">
        <v>36</v>
      </c>
      <c r="J7" s="384" t="s">
        <v>14</v>
      </c>
      <c r="K7" s="384" t="s">
        <v>15</v>
      </c>
      <c r="L7" s="384" t="s">
        <v>41</v>
      </c>
      <c r="M7" s="363" t="s">
        <v>13</v>
      </c>
      <c r="N7" s="364"/>
      <c r="O7" s="399"/>
      <c r="P7" s="402"/>
      <c r="Q7" s="373"/>
      <c r="R7" s="374"/>
      <c r="S7" s="374"/>
      <c r="T7" s="374"/>
      <c r="U7" s="374"/>
      <c r="V7" s="375"/>
      <c r="W7" s="363" t="s">
        <v>29</v>
      </c>
      <c r="X7" s="364"/>
      <c r="Y7" s="364"/>
      <c r="Z7" s="364"/>
      <c r="AA7" s="364"/>
      <c r="AB7" s="365"/>
      <c r="AC7" s="363" t="s">
        <v>29</v>
      </c>
      <c r="AD7" s="364"/>
      <c r="AE7" s="364"/>
      <c r="AF7" s="364"/>
      <c r="AG7" s="364"/>
      <c r="AH7" s="365"/>
      <c r="AI7" s="378"/>
    </row>
    <row r="8" spans="1:35" ht="13.5" thickBot="1">
      <c r="A8" s="389"/>
      <c r="B8" s="392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385"/>
      <c r="J8" s="385"/>
      <c r="K8" s="385"/>
      <c r="L8" s="386"/>
      <c r="M8" s="34" t="s">
        <v>4</v>
      </c>
      <c r="N8" s="33" t="s">
        <v>5</v>
      </c>
      <c r="O8" s="400"/>
      <c r="P8" s="403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379"/>
    </row>
    <row r="9" spans="1:35" ht="15.75">
      <c r="A9" s="209">
        <v>1</v>
      </c>
      <c r="B9" s="210" t="s">
        <v>83</v>
      </c>
      <c r="C9" s="183">
        <v>6</v>
      </c>
      <c r="D9" s="182"/>
      <c r="E9" s="211"/>
      <c r="F9" s="183"/>
      <c r="G9" s="184"/>
      <c r="H9" s="211"/>
      <c r="I9" s="164">
        <f>C9+F9</f>
        <v>6</v>
      </c>
      <c r="J9" s="162">
        <f>D9+G9</f>
        <v>0</v>
      </c>
      <c r="K9" s="212">
        <f>E9+H9</f>
        <v>0</v>
      </c>
      <c r="L9" s="213">
        <f aca="true" t="shared" si="0" ref="L9:L15">SUM(I9:K9)</f>
        <v>6</v>
      </c>
      <c r="M9" s="214" t="s">
        <v>54</v>
      </c>
      <c r="N9" s="186"/>
      <c r="O9" s="215">
        <f aca="true" t="shared" si="1" ref="O9:O15">SUM(Q9:T9)</f>
        <v>45</v>
      </c>
      <c r="P9" s="216">
        <f aca="true" t="shared" si="2" ref="P9:P15">SUM(Q9:V9)</f>
        <v>150</v>
      </c>
      <c r="Q9" s="164">
        <f aca="true" t="shared" si="3" ref="Q9:V9">W9+AC9</f>
        <v>30</v>
      </c>
      <c r="R9" s="164">
        <f t="shared" si="3"/>
        <v>0</v>
      </c>
      <c r="S9" s="164">
        <f t="shared" si="3"/>
        <v>15</v>
      </c>
      <c r="T9" s="164">
        <f t="shared" si="3"/>
        <v>0</v>
      </c>
      <c r="U9" s="164">
        <f t="shared" si="3"/>
        <v>105</v>
      </c>
      <c r="V9" s="163">
        <f t="shared" si="3"/>
        <v>0</v>
      </c>
      <c r="W9" s="183">
        <v>30</v>
      </c>
      <c r="X9" s="182"/>
      <c r="Y9" s="182">
        <v>15</v>
      </c>
      <c r="Z9" s="182"/>
      <c r="AA9" s="182">
        <v>105</v>
      </c>
      <c r="AB9" s="211"/>
      <c r="AC9" s="183"/>
      <c r="AD9" s="217"/>
      <c r="AE9" s="217"/>
      <c r="AF9" s="217"/>
      <c r="AG9" s="182"/>
      <c r="AH9" s="141"/>
      <c r="AI9" s="218" t="s">
        <v>79</v>
      </c>
    </row>
    <row r="10" spans="1:35" ht="15.75">
      <c r="A10" s="135">
        <v>2</v>
      </c>
      <c r="B10" s="136" t="s">
        <v>88</v>
      </c>
      <c r="C10" s="137">
        <v>4</v>
      </c>
      <c r="D10" s="138"/>
      <c r="E10" s="139"/>
      <c r="F10" s="137"/>
      <c r="G10" s="140"/>
      <c r="H10" s="141"/>
      <c r="I10" s="164">
        <f aca="true" t="shared" si="4" ref="I10:K11">C10+F10</f>
        <v>4</v>
      </c>
      <c r="J10" s="162">
        <f t="shared" si="4"/>
        <v>0</v>
      </c>
      <c r="K10" s="219">
        <f t="shared" si="4"/>
        <v>0</v>
      </c>
      <c r="L10" s="220">
        <f t="shared" si="0"/>
        <v>4</v>
      </c>
      <c r="M10" s="221" t="s">
        <v>54</v>
      </c>
      <c r="N10" s="222"/>
      <c r="O10" s="146">
        <f t="shared" si="1"/>
        <v>30</v>
      </c>
      <c r="P10" s="147">
        <f t="shared" si="2"/>
        <v>100</v>
      </c>
      <c r="Q10" s="164">
        <f aca="true" t="shared" si="5" ref="Q10:V10">W10+AC10</f>
        <v>15</v>
      </c>
      <c r="R10" s="164">
        <f>X10+AD10</f>
        <v>0</v>
      </c>
      <c r="S10" s="164">
        <f>Y10+AE10</f>
        <v>15</v>
      </c>
      <c r="T10" s="164">
        <f t="shared" si="5"/>
        <v>0</v>
      </c>
      <c r="U10" s="164">
        <f>AA10+AG10</f>
        <v>70</v>
      </c>
      <c r="V10" s="163">
        <f t="shared" si="5"/>
        <v>0</v>
      </c>
      <c r="W10" s="183">
        <v>15</v>
      </c>
      <c r="X10" s="182"/>
      <c r="Y10" s="182">
        <v>15</v>
      </c>
      <c r="Z10" s="182"/>
      <c r="AA10" s="182">
        <v>70</v>
      </c>
      <c r="AB10" s="139"/>
      <c r="AC10" s="137"/>
      <c r="AD10" s="151"/>
      <c r="AE10" s="151"/>
      <c r="AF10" s="151"/>
      <c r="AG10" s="138"/>
      <c r="AH10" s="139"/>
      <c r="AI10" s="218" t="s">
        <v>79</v>
      </c>
    </row>
    <row r="11" spans="1:35" ht="31.5">
      <c r="A11" s="135">
        <v>3</v>
      </c>
      <c r="B11" s="136" t="s">
        <v>92</v>
      </c>
      <c r="C11" s="183">
        <v>6</v>
      </c>
      <c r="D11" s="182"/>
      <c r="E11" s="141"/>
      <c r="F11" s="183"/>
      <c r="G11" s="184"/>
      <c r="H11" s="141"/>
      <c r="I11" s="164">
        <f t="shared" si="4"/>
        <v>6</v>
      </c>
      <c r="J11" s="162">
        <f t="shared" si="4"/>
        <v>0</v>
      </c>
      <c r="K11" s="219">
        <f t="shared" si="4"/>
        <v>0</v>
      </c>
      <c r="L11" s="220">
        <f t="shared" si="0"/>
        <v>6</v>
      </c>
      <c r="M11" s="223" t="s">
        <v>54</v>
      </c>
      <c r="N11" s="186"/>
      <c r="O11" s="146">
        <f t="shared" si="1"/>
        <v>65</v>
      </c>
      <c r="P11" s="147">
        <f t="shared" si="2"/>
        <v>150</v>
      </c>
      <c r="Q11" s="164">
        <f>W11+AC11</f>
        <v>30</v>
      </c>
      <c r="R11" s="164">
        <f>X11+AD11</f>
        <v>0</v>
      </c>
      <c r="S11" s="164">
        <f>Y11+AE11</f>
        <v>35</v>
      </c>
      <c r="T11" s="164">
        <f>Z11+AF11</f>
        <v>0</v>
      </c>
      <c r="U11" s="164">
        <f>AA11+AG11</f>
        <v>85</v>
      </c>
      <c r="V11" s="163">
        <f>AB11+AH11</f>
        <v>0</v>
      </c>
      <c r="W11" s="183">
        <v>30</v>
      </c>
      <c r="X11" s="182"/>
      <c r="Y11" s="182">
        <v>35</v>
      </c>
      <c r="Z11" s="182"/>
      <c r="AA11" s="182">
        <v>85</v>
      </c>
      <c r="AB11" s="141"/>
      <c r="AC11" s="183"/>
      <c r="AD11" s="217"/>
      <c r="AE11" s="217"/>
      <c r="AF11" s="217"/>
      <c r="AG11" s="182"/>
      <c r="AH11" s="141"/>
      <c r="AI11" s="218" t="s">
        <v>51</v>
      </c>
    </row>
    <row r="12" spans="1:35" ht="31.5">
      <c r="A12" s="135">
        <v>4</v>
      </c>
      <c r="B12" s="136" t="s">
        <v>91</v>
      </c>
      <c r="C12" s="183"/>
      <c r="D12" s="182"/>
      <c r="E12" s="141"/>
      <c r="F12" s="183">
        <v>6</v>
      </c>
      <c r="G12" s="184"/>
      <c r="H12" s="141"/>
      <c r="I12" s="164">
        <f aca="true" t="shared" si="6" ref="I12:K15">C12+F12</f>
        <v>6</v>
      </c>
      <c r="J12" s="162">
        <f t="shared" si="6"/>
        <v>0</v>
      </c>
      <c r="K12" s="219">
        <f t="shared" si="6"/>
        <v>0</v>
      </c>
      <c r="L12" s="165">
        <f t="shared" si="0"/>
        <v>6</v>
      </c>
      <c r="M12" s="224"/>
      <c r="N12" s="221" t="s">
        <v>54</v>
      </c>
      <c r="O12" s="146">
        <f t="shared" si="1"/>
        <v>65</v>
      </c>
      <c r="P12" s="147">
        <f t="shared" si="2"/>
        <v>150</v>
      </c>
      <c r="Q12" s="164">
        <f aca="true" t="shared" si="7" ref="Q12:V12">W12+AC12</f>
        <v>30</v>
      </c>
      <c r="R12" s="164">
        <f t="shared" si="7"/>
        <v>0</v>
      </c>
      <c r="S12" s="164">
        <f t="shared" si="7"/>
        <v>35</v>
      </c>
      <c r="T12" s="164">
        <f t="shared" si="7"/>
        <v>0</v>
      </c>
      <c r="U12" s="164">
        <f t="shared" si="7"/>
        <v>85</v>
      </c>
      <c r="V12" s="163">
        <f t="shared" si="7"/>
        <v>0</v>
      </c>
      <c r="W12" s="183"/>
      <c r="X12" s="182"/>
      <c r="Y12" s="182"/>
      <c r="Z12" s="182"/>
      <c r="AA12" s="182"/>
      <c r="AB12" s="141"/>
      <c r="AC12" s="183">
        <v>30</v>
      </c>
      <c r="AD12" s="217"/>
      <c r="AE12" s="217">
        <v>35</v>
      </c>
      <c r="AF12" s="217"/>
      <c r="AG12" s="182">
        <v>85</v>
      </c>
      <c r="AH12" s="141"/>
      <c r="AI12" s="218" t="s">
        <v>51</v>
      </c>
    </row>
    <row r="13" spans="1:35" ht="31.5">
      <c r="A13" s="135">
        <v>5</v>
      </c>
      <c r="B13" s="136" t="s">
        <v>90</v>
      </c>
      <c r="C13" s="183"/>
      <c r="D13" s="182"/>
      <c r="E13" s="141"/>
      <c r="F13" s="183">
        <v>4</v>
      </c>
      <c r="G13" s="184"/>
      <c r="H13" s="141"/>
      <c r="I13" s="164">
        <f t="shared" si="6"/>
        <v>4</v>
      </c>
      <c r="J13" s="162">
        <f t="shared" si="6"/>
        <v>0</v>
      </c>
      <c r="K13" s="219">
        <f t="shared" si="6"/>
        <v>0</v>
      </c>
      <c r="L13" s="165">
        <f t="shared" si="0"/>
        <v>4</v>
      </c>
      <c r="M13" s="224"/>
      <c r="N13" s="185" t="s">
        <v>54</v>
      </c>
      <c r="O13" s="146">
        <f t="shared" si="1"/>
        <v>35</v>
      </c>
      <c r="P13" s="147">
        <f t="shared" si="2"/>
        <v>100</v>
      </c>
      <c r="Q13" s="164">
        <f aca="true" t="shared" si="8" ref="Q13:V13">W13+AC13</f>
        <v>15</v>
      </c>
      <c r="R13" s="164">
        <f t="shared" si="8"/>
        <v>0</v>
      </c>
      <c r="S13" s="164">
        <f t="shared" si="8"/>
        <v>20</v>
      </c>
      <c r="T13" s="164">
        <f t="shared" si="8"/>
        <v>0</v>
      </c>
      <c r="U13" s="164">
        <f t="shared" si="8"/>
        <v>65</v>
      </c>
      <c r="V13" s="163">
        <f t="shared" si="8"/>
        <v>0</v>
      </c>
      <c r="W13" s="183"/>
      <c r="X13" s="182"/>
      <c r="Y13" s="138"/>
      <c r="Z13" s="182"/>
      <c r="AA13" s="138"/>
      <c r="AB13" s="141"/>
      <c r="AC13" s="183">
        <v>15</v>
      </c>
      <c r="AD13" s="182"/>
      <c r="AE13" s="217">
        <v>20</v>
      </c>
      <c r="AF13" s="217"/>
      <c r="AG13" s="182">
        <v>65</v>
      </c>
      <c r="AH13" s="141"/>
      <c r="AI13" s="218" t="s">
        <v>51</v>
      </c>
    </row>
    <row r="14" spans="1:35" ht="31.5">
      <c r="A14" s="135">
        <v>6</v>
      </c>
      <c r="B14" s="225" t="s">
        <v>84</v>
      </c>
      <c r="C14" s="183">
        <v>10</v>
      </c>
      <c r="D14" s="182"/>
      <c r="E14" s="141"/>
      <c r="F14" s="183">
        <v>10</v>
      </c>
      <c r="G14" s="184"/>
      <c r="H14" s="141"/>
      <c r="I14" s="164">
        <f t="shared" si="6"/>
        <v>20</v>
      </c>
      <c r="J14" s="162">
        <f t="shared" si="6"/>
        <v>0</v>
      </c>
      <c r="K14" s="219">
        <f t="shared" si="6"/>
        <v>0</v>
      </c>
      <c r="L14" s="220">
        <f t="shared" si="0"/>
        <v>20</v>
      </c>
      <c r="M14" s="226"/>
      <c r="N14" s="186" t="s">
        <v>50</v>
      </c>
      <c r="O14" s="146">
        <f t="shared" si="1"/>
        <v>15</v>
      </c>
      <c r="P14" s="146">
        <f t="shared" si="2"/>
        <v>500</v>
      </c>
      <c r="Q14" s="171">
        <f aca="true" t="shared" si="9" ref="Q14:V14">W14+AC14</f>
        <v>0</v>
      </c>
      <c r="R14" s="172">
        <f t="shared" si="9"/>
        <v>15</v>
      </c>
      <c r="S14" s="172">
        <f t="shared" si="9"/>
        <v>0</v>
      </c>
      <c r="T14" s="172">
        <f t="shared" si="9"/>
        <v>0</v>
      </c>
      <c r="U14" s="172">
        <f t="shared" si="9"/>
        <v>485</v>
      </c>
      <c r="V14" s="173">
        <f t="shared" si="9"/>
        <v>0</v>
      </c>
      <c r="W14" s="183"/>
      <c r="X14" s="182"/>
      <c r="Y14" s="182"/>
      <c r="Z14" s="182"/>
      <c r="AA14" s="182">
        <v>250</v>
      </c>
      <c r="AB14" s="141"/>
      <c r="AC14" s="183"/>
      <c r="AD14" s="183">
        <v>15</v>
      </c>
      <c r="AE14" s="217"/>
      <c r="AF14" s="217"/>
      <c r="AG14" s="182">
        <v>235</v>
      </c>
      <c r="AH14" s="141"/>
      <c r="AI14" s="218" t="s">
        <v>51</v>
      </c>
    </row>
    <row r="15" spans="1:35" ht="32.25" thickBot="1">
      <c r="A15" s="135">
        <v>7</v>
      </c>
      <c r="B15" s="225" t="s">
        <v>61</v>
      </c>
      <c r="C15" s="227"/>
      <c r="D15" s="182"/>
      <c r="E15" s="141"/>
      <c r="F15" s="183">
        <v>14</v>
      </c>
      <c r="G15" s="184"/>
      <c r="H15" s="141"/>
      <c r="I15" s="164">
        <f t="shared" si="6"/>
        <v>14</v>
      </c>
      <c r="J15" s="162">
        <f t="shared" si="6"/>
        <v>0</v>
      </c>
      <c r="K15" s="219">
        <f t="shared" si="6"/>
        <v>0</v>
      </c>
      <c r="L15" s="220">
        <f t="shared" si="0"/>
        <v>14</v>
      </c>
      <c r="M15" s="185"/>
      <c r="N15" s="186" t="s">
        <v>50</v>
      </c>
      <c r="O15" s="146">
        <f t="shared" si="1"/>
        <v>0</v>
      </c>
      <c r="P15" s="146">
        <f t="shared" si="2"/>
        <v>350</v>
      </c>
      <c r="Q15" s="171">
        <f aca="true" t="shared" si="10" ref="Q15:V15">W15+AC15</f>
        <v>0</v>
      </c>
      <c r="R15" s="172">
        <f t="shared" si="10"/>
        <v>0</v>
      </c>
      <c r="S15" s="172">
        <f t="shared" si="10"/>
        <v>0</v>
      </c>
      <c r="T15" s="172">
        <f t="shared" si="10"/>
        <v>0</v>
      </c>
      <c r="U15" s="172">
        <f t="shared" si="10"/>
        <v>0</v>
      </c>
      <c r="V15" s="173">
        <f t="shared" si="10"/>
        <v>350</v>
      </c>
      <c r="W15" s="183"/>
      <c r="X15" s="182"/>
      <c r="Y15" s="182"/>
      <c r="Z15" s="182"/>
      <c r="AA15" s="182"/>
      <c r="AB15" s="141"/>
      <c r="AC15" s="183"/>
      <c r="AD15" s="183"/>
      <c r="AE15" s="183"/>
      <c r="AF15" s="183"/>
      <c r="AG15" s="182"/>
      <c r="AH15" s="141">
        <v>350</v>
      </c>
      <c r="AI15" s="218" t="s">
        <v>97</v>
      </c>
    </row>
    <row r="16" spans="1:35" s="7" customFormat="1" ht="15.75" customHeight="1" thickBot="1">
      <c r="A16" s="366" t="s">
        <v>6</v>
      </c>
      <c r="B16" s="350"/>
      <c r="C16" s="128">
        <f aca="true" t="shared" si="11" ref="C16:L16">SUM(C9:C15)</f>
        <v>26</v>
      </c>
      <c r="D16" s="131">
        <f t="shared" si="11"/>
        <v>0</v>
      </c>
      <c r="E16" s="129">
        <f t="shared" si="11"/>
        <v>0</v>
      </c>
      <c r="F16" s="128">
        <f t="shared" si="11"/>
        <v>34</v>
      </c>
      <c r="G16" s="131">
        <f t="shared" si="11"/>
        <v>0</v>
      </c>
      <c r="H16" s="129">
        <f t="shared" si="11"/>
        <v>0</v>
      </c>
      <c r="I16" s="228">
        <f t="shared" si="11"/>
        <v>60</v>
      </c>
      <c r="J16" s="229">
        <f t="shared" si="11"/>
        <v>0</v>
      </c>
      <c r="K16" s="230">
        <f t="shared" si="11"/>
        <v>0</v>
      </c>
      <c r="L16" s="195">
        <f t="shared" si="11"/>
        <v>60</v>
      </c>
      <c r="M16" s="196">
        <f>COUNTIF(M9:M15,"EGZ")</f>
        <v>3</v>
      </c>
      <c r="N16" s="197">
        <f>COUNTIF(N9:N15,"EGZ")</f>
        <v>2</v>
      </c>
      <c r="O16" s="198">
        <f aca="true" t="shared" si="12" ref="O16:AH16">SUM(O9:O15)</f>
        <v>255</v>
      </c>
      <c r="P16" s="195">
        <f t="shared" si="12"/>
        <v>1500</v>
      </c>
      <c r="Q16" s="197">
        <f t="shared" si="12"/>
        <v>120</v>
      </c>
      <c r="R16" s="196">
        <f t="shared" si="12"/>
        <v>15</v>
      </c>
      <c r="S16" s="196">
        <f t="shared" si="12"/>
        <v>120</v>
      </c>
      <c r="T16" s="196">
        <f t="shared" si="12"/>
        <v>0</v>
      </c>
      <c r="U16" s="196">
        <f t="shared" si="12"/>
        <v>895</v>
      </c>
      <c r="V16" s="199">
        <f t="shared" si="12"/>
        <v>350</v>
      </c>
      <c r="W16" s="199">
        <f t="shared" si="12"/>
        <v>75</v>
      </c>
      <c r="X16" s="199">
        <f t="shared" si="12"/>
        <v>0</v>
      </c>
      <c r="Y16" s="199">
        <f t="shared" si="12"/>
        <v>65</v>
      </c>
      <c r="Z16" s="199">
        <f t="shared" si="12"/>
        <v>0</v>
      </c>
      <c r="AA16" s="199">
        <f t="shared" si="12"/>
        <v>510</v>
      </c>
      <c r="AB16" s="199">
        <f t="shared" si="12"/>
        <v>0</v>
      </c>
      <c r="AC16" s="199">
        <f t="shared" si="12"/>
        <v>45</v>
      </c>
      <c r="AD16" s="199">
        <f t="shared" si="12"/>
        <v>15</v>
      </c>
      <c r="AE16" s="199">
        <f t="shared" si="12"/>
        <v>55</v>
      </c>
      <c r="AF16" s="199">
        <f t="shared" si="12"/>
        <v>0</v>
      </c>
      <c r="AG16" s="199">
        <f t="shared" si="12"/>
        <v>385</v>
      </c>
      <c r="AH16" s="199">
        <f t="shared" si="12"/>
        <v>350</v>
      </c>
      <c r="AI16" s="200"/>
    </row>
    <row r="17" spans="1:35" s="7" customFormat="1" ht="12.75" customHeight="1" thickBot="1">
      <c r="A17" s="201"/>
      <c r="B17" s="195" t="s">
        <v>33</v>
      </c>
      <c r="C17" s="269">
        <f>SUM(C16:E16)</f>
        <v>26</v>
      </c>
      <c r="D17" s="285"/>
      <c r="E17" s="271"/>
      <c r="F17" s="269">
        <f>SUM(F16:H16)</f>
        <v>34</v>
      </c>
      <c r="G17" s="285"/>
      <c r="H17" s="285"/>
      <c r="I17" s="202"/>
      <c r="J17" s="282" t="s">
        <v>44</v>
      </c>
      <c r="K17" s="283"/>
      <c r="L17" s="284"/>
      <c r="M17" s="285" t="s">
        <v>85</v>
      </c>
      <c r="N17" s="286"/>
      <c r="O17" s="201"/>
      <c r="P17" s="203"/>
      <c r="Q17" s="296">
        <f>W17+AC17</f>
        <v>255</v>
      </c>
      <c r="R17" s="297"/>
      <c r="S17" s="297"/>
      <c r="T17" s="298"/>
      <c r="U17" s="295">
        <f>AA17+AG17</f>
        <v>1245</v>
      </c>
      <c r="V17" s="301"/>
      <c r="W17" s="282">
        <f>SUM(W16:Z16)</f>
        <v>140</v>
      </c>
      <c r="X17" s="299"/>
      <c r="Y17" s="299"/>
      <c r="Z17" s="300"/>
      <c r="AA17" s="269">
        <f>SUM(AA16:AB16)</f>
        <v>510</v>
      </c>
      <c r="AB17" s="286"/>
      <c r="AC17" s="282">
        <f>SUM(AC16:AF16)</f>
        <v>115</v>
      </c>
      <c r="AD17" s="299"/>
      <c r="AE17" s="299"/>
      <c r="AF17" s="300"/>
      <c r="AG17" s="269">
        <f>SUM(AG16:AH16)</f>
        <v>735</v>
      </c>
      <c r="AH17" s="286"/>
      <c r="AI17" s="208"/>
    </row>
    <row r="18" spans="1:35" s="7" customFormat="1" ht="12.75" customHeight="1" thickBot="1">
      <c r="A18" s="201"/>
      <c r="B18" s="205"/>
      <c r="C18" s="205"/>
      <c r="D18" s="205"/>
      <c r="E18" s="206"/>
      <c r="F18" s="205"/>
      <c r="G18" s="205"/>
      <c r="H18" s="205"/>
      <c r="I18" s="201"/>
      <c r="J18" s="269" t="s">
        <v>42</v>
      </c>
      <c r="K18" s="270"/>
      <c r="L18" s="270"/>
      <c r="M18" s="270"/>
      <c r="N18" s="271"/>
      <c r="O18" s="207"/>
      <c r="P18" s="203"/>
      <c r="Q18" s="295">
        <f>W18+AC18</f>
        <v>1500</v>
      </c>
      <c r="R18" s="270"/>
      <c r="S18" s="270"/>
      <c r="T18" s="270"/>
      <c r="U18" s="270"/>
      <c r="V18" s="271"/>
      <c r="W18" s="269">
        <f>W17+AA17</f>
        <v>650</v>
      </c>
      <c r="X18" s="270"/>
      <c r="Y18" s="270"/>
      <c r="Z18" s="270"/>
      <c r="AA18" s="270"/>
      <c r="AB18" s="271"/>
      <c r="AC18" s="269">
        <f>AC17+AG17</f>
        <v>850</v>
      </c>
      <c r="AD18" s="285"/>
      <c r="AE18" s="285"/>
      <c r="AF18" s="285"/>
      <c r="AG18" s="285"/>
      <c r="AH18" s="286"/>
      <c r="AI18" s="208"/>
    </row>
    <row r="19" spans="1:35" s="7" customFormat="1" ht="12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8"/>
      <c r="N19" s="28"/>
      <c r="O19" s="28"/>
      <c r="P19" s="28"/>
      <c r="Q19" s="31"/>
      <c r="R19" s="31"/>
      <c r="S19" s="31"/>
      <c r="T19" s="31"/>
      <c r="U19" s="31"/>
      <c r="V19" s="32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9"/>
    </row>
    <row r="20" spans="1:35" ht="12.75" customHeight="1">
      <c r="A20" s="360" t="s">
        <v>25</v>
      </c>
      <c r="B20" s="361"/>
      <c r="C20" s="289" t="s">
        <v>26</v>
      </c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1"/>
      <c r="W20" s="43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2.75">
      <c r="A21" s="362" t="s">
        <v>47</v>
      </c>
      <c r="B21" s="268"/>
      <c r="C21" s="268" t="s">
        <v>8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87" t="s">
        <v>28</v>
      </c>
      <c r="S21" s="36"/>
      <c r="T21" s="36"/>
      <c r="U21" s="36"/>
      <c r="V21" s="37"/>
      <c r="W21" s="43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2.75">
      <c r="A22" s="358" t="s">
        <v>39</v>
      </c>
      <c r="B22" s="272"/>
      <c r="C22" s="268" t="s">
        <v>9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38" t="s">
        <v>16</v>
      </c>
      <c r="S22" s="36"/>
      <c r="T22" s="36"/>
      <c r="U22" s="37"/>
      <c r="V22" s="90"/>
      <c r="W22" s="43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3.5" thickBot="1">
      <c r="A23" s="358"/>
      <c r="B23" s="272"/>
      <c r="C23" s="272" t="s">
        <v>12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88" t="s">
        <v>46</v>
      </c>
      <c r="S23" s="39"/>
      <c r="T23" s="39"/>
      <c r="U23" s="40"/>
      <c r="V23" s="89"/>
      <c r="W23" s="43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3.5" thickBot="1">
      <c r="A24" s="277"/>
      <c r="B24" s="359"/>
      <c r="C24" s="279" t="s">
        <v>43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1"/>
      <c r="R24" s="105"/>
      <c r="S24" s="103"/>
      <c r="T24" s="103"/>
      <c r="U24" s="103"/>
      <c r="V24" s="102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ht="12.75">
      <c r="V25" s="6"/>
    </row>
  </sheetData>
  <sheetProtection/>
  <mergeCells count="50">
    <mergeCell ref="A1:B1"/>
    <mergeCell ref="A2:B2"/>
    <mergeCell ref="A3:AH3"/>
    <mergeCell ref="A4:AH4"/>
    <mergeCell ref="A5:A8"/>
    <mergeCell ref="B5:B8"/>
    <mergeCell ref="C5:L5"/>
    <mergeCell ref="M5:N6"/>
    <mergeCell ref="O5:O8"/>
    <mergeCell ref="P5:P8"/>
    <mergeCell ref="AI5:AI8"/>
    <mergeCell ref="C6:H6"/>
    <mergeCell ref="I6:L6"/>
    <mergeCell ref="C7:E7"/>
    <mergeCell ref="F7:H7"/>
    <mergeCell ref="I7:I8"/>
    <mergeCell ref="J7:J8"/>
    <mergeCell ref="K7:K8"/>
    <mergeCell ref="L7:L8"/>
    <mergeCell ref="M7:N7"/>
    <mergeCell ref="W7:AB7"/>
    <mergeCell ref="AC7:AH7"/>
    <mergeCell ref="A16:B16"/>
    <mergeCell ref="Q5:V7"/>
    <mergeCell ref="W5:AB6"/>
    <mergeCell ref="AC5:AH6"/>
    <mergeCell ref="C17:E17"/>
    <mergeCell ref="F17:H17"/>
    <mergeCell ref="J17:L17"/>
    <mergeCell ref="M17:N17"/>
    <mergeCell ref="Q17:T17"/>
    <mergeCell ref="U17:V17"/>
    <mergeCell ref="W17:Z17"/>
    <mergeCell ref="AA17:AB17"/>
    <mergeCell ref="AC17:AF17"/>
    <mergeCell ref="AG17:AH17"/>
    <mergeCell ref="J18:N18"/>
    <mergeCell ref="Q18:V18"/>
    <mergeCell ref="W18:AB18"/>
    <mergeCell ref="AC18:AH18"/>
    <mergeCell ref="A23:B23"/>
    <mergeCell ref="C23:Q23"/>
    <mergeCell ref="A24:B24"/>
    <mergeCell ref="C24:Q24"/>
    <mergeCell ref="A20:B20"/>
    <mergeCell ref="C20:V20"/>
    <mergeCell ref="A21:B21"/>
    <mergeCell ref="C21:Q21"/>
    <mergeCell ref="A22:B22"/>
    <mergeCell ref="C22:Q22"/>
  </mergeCells>
  <printOptions/>
  <pageMargins left="0.7" right="0.7" top="0.75" bottom="0.75" header="0.3" footer="0.3"/>
  <pageSetup fitToHeight="0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5.125" style="0" bestFit="1" customWidth="1"/>
    <col min="2" max="2" width="52.75390625" style="0" bestFit="1" customWidth="1"/>
    <col min="3" max="3" width="52.375" style="0" customWidth="1"/>
  </cols>
  <sheetData>
    <row r="1" ht="12.75">
      <c r="A1" s="124" t="s">
        <v>62</v>
      </c>
    </row>
    <row r="2" spans="2:3" ht="12.75">
      <c r="B2" s="124" t="s">
        <v>63</v>
      </c>
      <c r="C2" s="124" t="s">
        <v>64</v>
      </c>
    </row>
    <row r="3" ht="12.75">
      <c r="A3" s="124" t="s">
        <v>80</v>
      </c>
    </row>
    <row r="4" spans="1:3" ht="12.75">
      <c r="A4">
        <v>1</v>
      </c>
      <c r="B4" t="s">
        <v>68</v>
      </c>
      <c r="C4" t="s">
        <v>51</v>
      </c>
    </row>
    <row r="5" spans="1:3" ht="12.75">
      <c r="A5">
        <v>2</v>
      </c>
      <c r="B5" t="s">
        <v>93</v>
      </c>
      <c r="C5" t="s">
        <v>51</v>
      </c>
    </row>
    <row r="6" spans="1:3" ht="12.75">
      <c r="A6">
        <v>3</v>
      </c>
      <c r="B6" t="s">
        <v>94</v>
      </c>
      <c r="C6" t="s">
        <v>51</v>
      </c>
    </row>
    <row r="7" spans="1:3" ht="12.75">
      <c r="A7">
        <v>4</v>
      </c>
      <c r="B7" t="s">
        <v>95</v>
      </c>
      <c r="C7" t="s">
        <v>51</v>
      </c>
    </row>
    <row r="8" spans="1:3" ht="12.75">
      <c r="A8">
        <v>5</v>
      </c>
      <c r="B8" t="s">
        <v>82</v>
      </c>
      <c r="C8" t="s">
        <v>51</v>
      </c>
    </row>
    <row r="9" spans="1:3" ht="12.75">
      <c r="A9">
        <v>6</v>
      </c>
      <c r="B9" t="s">
        <v>96</v>
      </c>
      <c r="C9" t="s">
        <v>51</v>
      </c>
    </row>
    <row r="10" spans="1:3" ht="12.75">
      <c r="A10">
        <v>7</v>
      </c>
      <c r="B10" t="s">
        <v>89</v>
      </c>
      <c r="C10" t="s">
        <v>51</v>
      </c>
    </row>
    <row r="11" ht="12.75">
      <c r="A11" s="124" t="s">
        <v>65</v>
      </c>
    </row>
    <row r="12" spans="1:3" ht="12.75">
      <c r="A12">
        <v>1</v>
      </c>
      <c r="B12" t="s">
        <v>98</v>
      </c>
      <c r="C12" s="125" t="s">
        <v>51</v>
      </c>
    </row>
    <row r="13" spans="1:3" ht="25.5">
      <c r="A13">
        <v>2</v>
      </c>
      <c r="B13" s="126" t="s">
        <v>108</v>
      </c>
      <c r="C13" s="125" t="s">
        <v>51</v>
      </c>
    </row>
    <row r="14" spans="1:3" ht="12.75">
      <c r="A14">
        <v>3</v>
      </c>
      <c r="B14" t="s">
        <v>99</v>
      </c>
      <c r="C14" s="125" t="s">
        <v>109</v>
      </c>
    </row>
    <row r="17" ht="12.75">
      <c r="A17" t="s">
        <v>81</v>
      </c>
    </row>
    <row r="18" ht="12.75">
      <c r="A18" t="s">
        <v>66</v>
      </c>
    </row>
    <row r="20" spans="1:2" ht="12.75">
      <c r="A20" t="s">
        <v>86</v>
      </c>
      <c r="B20">
        <f>SUM('I  rok'!W29:AH29,'II rok'!W16:AH16)</f>
        <v>3017</v>
      </c>
    </row>
    <row r="21" spans="1:2" ht="12.75">
      <c r="A21" t="s">
        <v>87</v>
      </c>
      <c r="B21">
        <f>'I  rok'!O29+'II rok'!O16+'II rok'!AB16+'II rok'!AH16</f>
        <v>1517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355" t="s">
        <v>40</v>
      </c>
      <c r="B1" s="355"/>
    </row>
    <row r="2" spans="1:35" ht="36.75" customHeight="1" thickBot="1">
      <c r="A2" s="356" t="s">
        <v>32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58"/>
    </row>
    <row r="3" spans="1:35" ht="43.5" customHeight="1" thickBot="1">
      <c r="A3" s="338" t="s">
        <v>37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118"/>
    </row>
    <row r="4" spans="1:35" ht="14.25" customHeight="1" thickBot="1">
      <c r="A4" s="387" t="s">
        <v>23</v>
      </c>
      <c r="B4" s="390" t="s">
        <v>24</v>
      </c>
      <c r="C4" s="367" t="s">
        <v>7</v>
      </c>
      <c r="D4" s="368"/>
      <c r="E4" s="368"/>
      <c r="F4" s="368"/>
      <c r="G4" s="368"/>
      <c r="H4" s="368"/>
      <c r="I4" s="368"/>
      <c r="J4" s="368"/>
      <c r="K4" s="368"/>
      <c r="L4" s="393"/>
      <c r="M4" s="394" t="s">
        <v>10</v>
      </c>
      <c r="N4" s="395"/>
      <c r="O4" s="398" t="s">
        <v>49</v>
      </c>
      <c r="P4" s="401" t="s">
        <v>48</v>
      </c>
      <c r="Q4" s="367" t="s">
        <v>1</v>
      </c>
      <c r="R4" s="368"/>
      <c r="S4" s="368"/>
      <c r="T4" s="368"/>
      <c r="U4" s="368"/>
      <c r="V4" s="369"/>
      <c r="W4" s="367" t="s">
        <v>0</v>
      </c>
      <c r="X4" s="368"/>
      <c r="Y4" s="368"/>
      <c r="Z4" s="368"/>
      <c r="AA4" s="368"/>
      <c r="AB4" s="369"/>
      <c r="AC4" s="367" t="s">
        <v>31</v>
      </c>
      <c r="AD4" s="368"/>
      <c r="AE4" s="368"/>
      <c r="AF4" s="368"/>
      <c r="AG4" s="368"/>
      <c r="AH4" s="369"/>
      <c r="AI4" s="424" t="s">
        <v>30</v>
      </c>
    </row>
    <row r="5" spans="1:35" ht="12.75" customHeight="1" thickBot="1">
      <c r="A5" s="388"/>
      <c r="B5" s="391"/>
      <c r="C5" s="380" t="s">
        <v>35</v>
      </c>
      <c r="D5" s="381"/>
      <c r="E5" s="381"/>
      <c r="F5" s="381"/>
      <c r="G5" s="381"/>
      <c r="H5" s="382"/>
      <c r="I5" s="380" t="s">
        <v>34</v>
      </c>
      <c r="J5" s="381"/>
      <c r="K5" s="381"/>
      <c r="L5" s="383"/>
      <c r="M5" s="396"/>
      <c r="N5" s="397"/>
      <c r="O5" s="399"/>
      <c r="P5" s="402"/>
      <c r="Q5" s="370"/>
      <c r="R5" s="371"/>
      <c r="S5" s="371"/>
      <c r="T5" s="371"/>
      <c r="U5" s="371"/>
      <c r="V5" s="372"/>
      <c r="W5" s="373"/>
      <c r="X5" s="374"/>
      <c r="Y5" s="374"/>
      <c r="Z5" s="374"/>
      <c r="AA5" s="374"/>
      <c r="AB5" s="375"/>
      <c r="AC5" s="373"/>
      <c r="AD5" s="374"/>
      <c r="AE5" s="374"/>
      <c r="AF5" s="374"/>
      <c r="AG5" s="374"/>
      <c r="AH5" s="375"/>
      <c r="AI5" s="425"/>
    </row>
    <row r="6" spans="1:35" ht="12.75" customHeight="1" thickBot="1">
      <c r="A6" s="388"/>
      <c r="B6" s="391"/>
      <c r="C6" s="380" t="s">
        <v>4</v>
      </c>
      <c r="D6" s="381"/>
      <c r="E6" s="383"/>
      <c r="F6" s="380" t="s">
        <v>5</v>
      </c>
      <c r="G6" s="381"/>
      <c r="H6" s="382"/>
      <c r="I6" s="384" t="s">
        <v>36</v>
      </c>
      <c r="J6" s="384" t="s">
        <v>14</v>
      </c>
      <c r="K6" s="384" t="s">
        <v>15</v>
      </c>
      <c r="L6" s="384" t="s">
        <v>41</v>
      </c>
      <c r="M6" s="363" t="s">
        <v>13</v>
      </c>
      <c r="N6" s="364"/>
      <c r="O6" s="399"/>
      <c r="P6" s="402"/>
      <c r="Q6" s="373"/>
      <c r="R6" s="374"/>
      <c r="S6" s="374"/>
      <c r="T6" s="374"/>
      <c r="U6" s="374"/>
      <c r="V6" s="375"/>
      <c r="W6" s="363" t="s">
        <v>29</v>
      </c>
      <c r="X6" s="364"/>
      <c r="Y6" s="364"/>
      <c r="Z6" s="364"/>
      <c r="AA6" s="364"/>
      <c r="AB6" s="365"/>
      <c r="AC6" s="363" t="s">
        <v>29</v>
      </c>
      <c r="AD6" s="364"/>
      <c r="AE6" s="364"/>
      <c r="AF6" s="364"/>
      <c r="AG6" s="364"/>
      <c r="AH6" s="365"/>
      <c r="AI6" s="426"/>
    </row>
    <row r="7" spans="1:35" ht="24.75" thickBot="1">
      <c r="A7" s="389"/>
      <c r="B7" s="392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385"/>
      <c r="J7" s="385"/>
      <c r="K7" s="385"/>
      <c r="L7" s="386"/>
      <c r="M7" s="34" t="s">
        <v>4</v>
      </c>
      <c r="N7" s="63" t="s">
        <v>5</v>
      </c>
      <c r="O7" s="427"/>
      <c r="P7" s="40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379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9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0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417" t="s">
        <v>6</v>
      </c>
      <c r="B38" s="418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1"/>
    </row>
    <row r="39" spans="1:35" s="7" customFormat="1" ht="12.75" customHeight="1" thickBot="1">
      <c r="A39" s="2"/>
      <c r="B39" s="9" t="s">
        <v>33</v>
      </c>
      <c r="C39" s="380">
        <f>SUM(C38:E38)</f>
        <v>0</v>
      </c>
      <c r="D39" s="381"/>
      <c r="E39" s="383"/>
      <c r="F39" s="380">
        <f>SUM(F38:H38)</f>
        <v>0</v>
      </c>
      <c r="G39" s="381"/>
      <c r="H39" s="381"/>
      <c r="I39" s="97"/>
      <c r="J39" s="440" t="s">
        <v>44</v>
      </c>
      <c r="K39" s="441"/>
      <c r="L39" s="442"/>
      <c r="M39" s="443" t="s">
        <v>45</v>
      </c>
      <c r="N39" s="444"/>
      <c r="O39" s="108"/>
      <c r="P39" s="28"/>
      <c r="Q39" s="430">
        <f>W39+AC39</f>
        <v>0</v>
      </c>
      <c r="R39" s="431"/>
      <c r="S39" s="431"/>
      <c r="T39" s="432"/>
      <c r="U39" s="428">
        <f>AA39+AG39</f>
        <v>0</v>
      </c>
      <c r="V39" s="436"/>
      <c r="W39" s="433">
        <f>SUM(W38:Z38)</f>
        <v>0</v>
      </c>
      <c r="X39" s="434"/>
      <c r="Y39" s="434"/>
      <c r="Z39" s="435"/>
      <c r="AA39" s="380">
        <f>SUM(AA38:AB38)</f>
        <v>0</v>
      </c>
      <c r="AB39" s="382"/>
      <c r="AC39" s="433">
        <f>SUM(AC38:AF38)</f>
        <v>0</v>
      </c>
      <c r="AD39" s="434"/>
      <c r="AE39" s="434"/>
      <c r="AF39" s="435"/>
      <c r="AG39" s="380">
        <f>SUM(AG38:AH38)</f>
        <v>0</v>
      </c>
      <c r="AH39" s="382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37" t="s">
        <v>42</v>
      </c>
      <c r="K40" s="438"/>
      <c r="L40" s="438"/>
      <c r="M40" s="438"/>
      <c r="N40" s="439"/>
      <c r="O40" s="107"/>
      <c r="P40" s="28"/>
      <c r="Q40" s="428">
        <f>W40+AC40</f>
        <v>0</v>
      </c>
      <c r="R40" s="429"/>
      <c r="S40" s="429"/>
      <c r="T40" s="429"/>
      <c r="U40" s="429"/>
      <c r="V40" s="383"/>
      <c r="W40" s="380">
        <f>W39+AA39</f>
        <v>0</v>
      </c>
      <c r="X40" s="429"/>
      <c r="Y40" s="429"/>
      <c r="Z40" s="429"/>
      <c r="AA40" s="429"/>
      <c r="AB40" s="383"/>
      <c r="AC40" s="380">
        <f>AC39+AG39</f>
        <v>0</v>
      </c>
      <c r="AD40" s="381"/>
      <c r="AE40" s="381"/>
      <c r="AF40" s="381"/>
      <c r="AG40" s="381"/>
      <c r="AH40" s="382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60" t="s">
        <v>25</v>
      </c>
      <c r="B42" s="361"/>
      <c r="C42" s="289" t="s">
        <v>26</v>
      </c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1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62" t="s">
        <v>47</v>
      </c>
      <c r="B43" s="268"/>
      <c r="C43" s="268" t="s">
        <v>8</v>
      </c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358" t="s">
        <v>39</v>
      </c>
      <c r="B44" s="272"/>
      <c r="C44" s="268" t="s">
        <v>9</v>
      </c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358"/>
      <c r="B45" s="272"/>
      <c r="C45" s="272" t="s">
        <v>12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277"/>
      <c r="B46" s="359"/>
      <c r="C46" s="279" t="s">
        <v>43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04" t="s">
        <v>22</v>
      </c>
      <c r="B47" s="405"/>
      <c r="C47" s="406" t="s">
        <v>20</v>
      </c>
      <c r="D47" s="407"/>
      <c r="E47" s="407"/>
      <c r="F47" s="407"/>
      <c r="G47" s="407"/>
      <c r="H47" s="407"/>
      <c r="I47" s="407"/>
      <c r="J47" s="407"/>
      <c r="K47" s="407"/>
      <c r="L47" s="407"/>
      <c r="M47" s="408"/>
      <c r="N47" s="406" t="s">
        <v>21</v>
      </c>
      <c r="O47" s="407"/>
      <c r="P47" s="409"/>
      <c r="Q47" s="291"/>
      <c r="R47" s="104"/>
      <c r="V47" s="3"/>
    </row>
    <row r="48" spans="1:22" ht="12.75">
      <c r="A48" s="421" t="s">
        <v>17</v>
      </c>
      <c r="B48" s="422"/>
      <c r="C48" s="410">
        <v>15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2"/>
      <c r="N48" s="410">
        <v>15</v>
      </c>
      <c r="O48" s="411"/>
      <c r="P48" s="411"/>
      <c r="Q48" s="413"/>
      <c r="R48" s="4"/>
      <c r="V48" s="5"/>
    </row>
    <row r="49" spans="1:22" ht="12.75">
      <c r="A49" s="421" t="s">
        <v>18</v>
      </c>
      <c r="B49" s="422"/>
      <c r="C49" s="410">
        <v>15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2"/>
      <c r="N49" s="410">
        <v>15</v>
      </c>
      <c r="O49" s="411"/>
      <c r="P49" s="411"/>
      <c r="Q49" s="413"/>
      <c r="R49" s="4"/>
      <c r="V49" s="5"/>
    </row>
    <row r="50" spans="1:22" ht="13.5" thickBot="1">
      <c r="A50" s="419" t="s">
        <v>19</v>
      </c>
      <c r="B50" s="420"/>
      <c r="C50" s="414">
        <v>0</v>
      </c>
      <c r="D50" s="415"/>
      <c r="E50" s="415"/>
      <c r="F50" s="415"/>
      <c r="G50" s="415"/>
      <c r="H50" s="415"/>
      <c r="I50" s="415"/>
      <c r="J50" s="415"/>
      <c r="K50" s="415"/>
      <c r="L50" s="415"/>
      <c r="M50" s="416"/>
      <c r="N50" s="414">
        <v>0</v>
      </c>
      <c r="O50" s="415"/>
      <c r="P50" s="415"/>
      <c r="Q50" s="423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355" t="s">
        <v>40</v>
      </c>
      <c r="B1" s="355"/>
    </row>
    <row r="2" spans="1:35" ht="36.75" customHeight="1" thickBot="1">
      <c r="A2" s="356" t="s">
        <v>32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122"/>
    </row>
    <row r="3" spans="1:35" ht="43.5" customHeight="1" thickBot="1">
      <c r="A3" s="338" t="s">
        <v>38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118"/>
    </row>
    <row r="4" spans="1:35" ht="14.25" customHeight="1" thickBot="1">
      <c r="A4" s="453" t="s">
        <v>23</v>
      </c>
      <c r="B4" s="453" t="s">
        <v>24</v>
      </c>
      <c r="C4" s="380" t="s">
        <v>7</v>
      </c>
      <c r="D4" s="381"/>
      <c r="E4" s="381"/>
      <c r="F4" s="381"/>
      <c r="G4" s="381"/>
      <c r="H4" s="381"/>
      <c r="I4" s="381"/>
      <c r="J4" s="381"/>
      <c r="K4" s="381"/>
      <c r="L4" s="382"/>
      <c r="M4" s="446" t="s">
        <v>10</v>
      </c>
      <c r="N4" s="447"/>
      <c r="O4" s="398" t="s">
        <v>49</v>
      </c>
      <c r="P4" s="401" t="s">
        <v>48</v>
      </c>
      <c r="Q4" s="367" t="s">
        <v>1</v>
      </c>
      <c r="R4" s="368"/>
      <c r="S4" s="368"/>
      <c r="T4" s="368"/>
      <c r="U4" s="368"/>
      <c r="V4" s="369"/>
      <c r="W4" s="367" t="s">
        <v>0</v>
      </c>
      <c r="X4" s="368"/>
      <c r="Y4" s="368"/>
      <c r="Z4" s="368"/>
      <c r="AA4" s="368"/>
      <c r="AB4" s="369"/>
      <c r="AC4" s="367" t="s">
        <v>31</v>
      </c>
      <c r="AD4" s="368"/>
      <c r="AE4" s="368"/>
      <c r="AF4" s="368"/>
      <c r="AG4" s="368"/>
      <c r="AH4" s="369"/>
      <c r="AI4" s="456" t="s">
        <v>30</v>
      </c>
    </row>
    <row r="5" spans="1:35" ht="12.75" customHeight="1" thickBot="1">
      <c r="A5" s="454"/>
      <c r="B5" s="454"/>
      <c r="C5" s="380" t="s">
        <v>35</v>
      </c>
      <c r="D5" s="381"/>
      <c r="E5" s="381"/>
      <c r="F5" s="381"/>
      <c r="G5" s="381"/>
      <c r="H5" s="382"/>
      <c r="I5" s="380" t="s">
        <v>34</v>
      </c>
      <c r="J5" s="381"/>
      <c r="K5" s="381"/>
      <c r="L5" s="382"/>
      <c r="M5" s="448"/>
      <c r="N5" s="449"/>
      <c r="O5" s="459"/>
      <c r="P5" s="402"/>
      <c r="Q5" s="370"/>
      <c r="R5" s="371"/>
      <c r="S5" s="371"/>
      <c r="T5" s="371"/>
      <c r="U5" s="371"/>
      <c r="V5" s="372"/>
      <c r="W5" s="373"/>
      <c r="X5" s="374"/>
      <c r="Y5" s="374"/>
      <c r="Z5" s="374"/>
      <c r="AA5" s="374"/>
      <c r="AB5" s="375"/>
      <c r="AC5" s="373"/>
      <c r="AD5" s="374"/>
      <c r="AE5" s="374"/>
      <c r="AF5" s="374"/>
      <c r="AG5" s="374"/>
      <c r="AH5" s="375"/>
      <c r="AI5" s="457"/>
    </row>
    <row r="6" spans="1:35" ht="12.75" customHeight="1" thickBot="1">
      <c r="A6" s="454"/>
      <c r="B6" s="454"/>
      <c r="C6" s="380" t="s">
        <v>4</v>
      </c>
      <c r="D6" s="381"/>
      <c r="E6" s="382"/>
      <c r="F6" s="380" t="s">
        <v>5</v>
      </c>
      <c r="G6" s="381"/>
      <c r="H6" s="382"/>
      <c r="I6" s="445" t="s">
        <v>36</v>
      </c>
      <c r="J6" s="445" t="s">
        <v>14</v>
      </c>
      <c r="K6" s="445" t="s">
        <v>15</v>
      </c>
      <c r="L6" s="445" t="s">
        <v>41</v>
      </c>
      <c r="M6" s="450" t="s">
        <v>13</v>
      </c>
      <c r="N6" s="452"/>
      <c r="O6" s="459"/>
      <c r="P6" s="402"/>
      <c r="Q6" s="373"/>
      <c r="R6" s="374"/>
      <c r="S6" s="374"/>
      <c r="T6" s="374"/>
      <c r="U6" s="374"/>
      <c r="V6" s="375"/>
      <c r="W6" s="450" t="s">
        <v>29</v>
      </c>
      <c r="X6" s="451"/>
      <c r="Y6" s="451"/>
      <c r="Z6" s="451"/>
      <c r="AA6" s="451"/>
      <c r="AB6" s="452"/>
      <c r="AC6" s="450" t="s">
        <v>29</v>
      </c>
      <c r="AD6" s="451"/>
      <c r="AE6" s="451"/>
      <c r="AF6" s="451"/>
      <c r="AG6" s="451"/>
      <c r="AH6" s="452"/>
      <c r="AI6" s="457"/>
    </row>
    <row r="7" spans="1:35" ht="24.75" thickBot="1">
      <c r="A7" s="455"/>
      <c r="B7" s="45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385"/>
      <c r="J7" s="385"/>
      <c r="K7" s="385"/>
      <c r="L7" s="385"/>
      <c r="M7" s="34" t="s">
        <v>4</v>
      </c>
      <c r="N7" s="63" t="s">
        <v>5</v>
      </c>
      <c r="O7" s="460"/>
      <c r="P7" s="40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58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9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0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380" t="s">
        <v>6</v>
      </c>
      <c r="B38" s="382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1"/>
    </row>
    <row r="39" spans="1:35" s="7" customFormat="1" ht="12.75" customHeight="1" thickBot="1">
      <c r="A39" s="2"/>
      <c r="B39" s="9" t="s">
        <v>33</v>
      </c>
      <c r="C39" s="380">
        <f>SUM(C38:E38)</f>
        <v>0</v>
      </c>
      <c r="D39" s="381"/>
      <c r="E39" s="383"/>
      <c r="F39" s="380">
        <f>SUM(F38:H38)</f>
        <v>0</v>
      </c>
      <c r="G39" s="381"/>
      <c r="H39" s="381"/>
      <c r="I39" s="97"/>
      <c r="J39" s="440" t="s">
        <v>44</v>
      </c>
      <c r="K39" s="441"/>
      <c r="L39" s="442"/>
      <c r="M39" s="443" t="s">
        <v>45</v>
      </c>
      <c r="N39" s="444"/>
      <c r="O39" s="108"/>
      <c r="P39" s="28"/>
      <c r="Q39" s="430">
        <f>W39+AC39</f>
        <v>0</v>
      </c>
      <c r="R39" s="431"/>
      <c r="S39" s="431"/>
      <c r="T39" s="432"/>
      <c r="U39" s="428">
        <f>AA39+AG39</f>
        <v>0</v>
      </c>
      <c r="V39" s="436"/>
      <c r="W39" s="433">
        <f>SUM(W38:Z38)</f>
        <v>0</v>
      </c>
      <c r="X39" s="434"/>
      <c r="Y39" s="434"/>
      <c r="Z39" s="435"/>
      <c r="AA39" s="380">
        <f>SUM(AA38:AB38)</f>
        <v>0</v>
      </c>
      <c r="AB39" s="382"/>
      <c r="AC39" s="433">
        <f>SUM(AC38:AF38)</f>
        <v>0</v>
      </c>
      <c r="AD39" s="434"/>
      <c r="AE39" s="434"/>
      <c r="AF39" s="435"/>
      <c r="AG39" s="380">
        <f>SUM(AG38:AH38)</f>
        <v>0</v>
      </c>
      <c r="AH39" s="382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437" t="s">
        <v>42</v>
      </c>
      <c r="K40" s="438"/>
      <c r="L40" s="438"/>
      <c r="M40" s="438"/>
      <c r="N40" s="439"/>
      <c r="O40" s="107"/>
      <c r="P40" s="28"/>
      <c r="Q40" s="428">
        <f>W40+AC40</f>
        <v>0</v>
      </c>
      <c r="R40" s="429"/>
      <c r="S40" s="429"/>
      <c r="T40" s="429"/>
      <c r="U40" s="429"/>
      <c r="V40" s="383"/>
      <c r="W40" s="380">
        <f>W39+AA39</f>
        <v>0</v>
      </c>
      <c r="X40" s="429"/>
      <c r="Y40" s="429"/>
      <c r="Z40" s="429"/>
      <c r="AA40" s="429"/>
      <c r="AB40" s="383"/>
      <c r="AC40" s="380">
        <f>AC39+AG39</f>
        <v>0</v>
      </c>
      <c r="AD40" s="381"/>
      <c r="AE40" s="381"/>
      <c r="AF40" s="381"/>
      <c r="AG40" s="381"/>
      <c r="AH40" s="382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60" t="s">
        <v>25</v>
      </c>
      <c r="B42" s="361"/>
      <c r="C42" s="289" t="s">
        <v>26</v>
      </c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1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62" t="s">
        <v>47</v>
      </c>
      <c r="B43" s="268"/>
      <c r="C43" s="268" t="s">
        <v>8</v>
      </c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358" t="s">
        <v>39</v>
      </c>
      <c r="B44" s="272"/>
      <c r="C44" s="268" t="s">
        <v>9</v>
      </c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358"/>
      <c r="B45" s="272"/>
      <c r="C45" s="272" t="s">
        <v>12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277"/>
      <c r="B46" s="359"/>
      <c r="C46" s="279" t="s">
        <v>43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1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404" t="s">
        <v>22</v>
      </c>
      <c r="B47" s="405"/>
      <c r="C47" s="406" t="s">
        <v>20</v>
      </c>
      <c r="D47" s="407"/>
      <c r="E47" s="407"/>
      <c r="F47" s="407"/>
      <c r="G47" s="407"/>
      <c r="H47" s="407"/>
      <c r="I47" s="407"/>
      <c r="J47" s="407"/>
      <c r="K47" s="407"/>
      <c r="L47" s="407"/>
      <c r="M47" s="408"/>
      <c r="N47" s="406" t="s">
        <v>21</v>
      </c>
      <c r="O47" s="407"/>
      <c r="P47" s="409"/>
      <c r="Q47" s="291"/>
      <c r="R47" s="104"/>
      <c r="V47" s="3"/>
    </row>
    <row r="48" spans="1:22" ht="12.75">
      <c r="A48" s="421" t="s">
        <v>17</v>
      </c>
      <c r="B48" s="422"/>
      <c r="C48" s="410">
        <v>15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2"/>
      <c r="N48" s="410">
        <v>15</v>
      </c>
      <c r="O48" s="411"/>
      <c r="P48" s="411"/>
      <c r="Q48" s="413"/>
      <c r="R48" s="4"/>
      <c r="V48" s="5"/>
    </row>
    <row r="49" spans="1:22" ht="12.75">
      <c r="A49" s="421" t="s">
        <v>18</v>
      </c>
      <c r="B49" s="422"/>
      <c r="C49" s="410">
        <v>15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2"/>
      <c r="N49" s="410">
        <v>15</v>
      </c>
      <c r="O49" s="411"/>
      <c r="P49" s="411"/>
      <c r="Q49" s="413"/>
      <c r="R49" s="4"/>
      <c r="V49" s="5"/>
    </row>
    <row r="50" spans="1:22" ht="13.5" thickBot="1">
      <c r="A50" s="419" t="s">
        <v>19</v>
      </c>
      <c r="B50" s="420"/>
      <c r="C50" s="414">
        <v>0</v>
      </c>
      <c r="D50" s="415"/>
      <c r="E50" s="415"/>
      <c r="F50" s="415"/>
      <c r="G50" s="415"/>
      <c r="H50" s="415"/>
      <c r="I50" s="415"/>
      <c r="J50" s="415"/>
      <c r="K50" s="415"/>
      <c r="L50" s="415"/>
      <c r="M50" s="416"/>
      <c r="N50" s="414">
        <v>0</v>
      </c>
      <c r="O50" s="415"/>
      <c r="P50" s="415"/>
      <c r="Q50" s="423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  <mergeCell ref="W40:AB40"/>
    <mergeCell ref="AC40:AH40"/>
    <mergeCell ref="Q39:T39"/>
    <mergeCell ref="W39:Z39"/>
    <mergeCell ref="AC39:AF39"/>
    <mergeCell ref="U39:V39"/>
    <mergeCell ref="AA39:AB39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A3:AH3"/>
    <mergeCell ref="L6:L7"/>
    <mergeCell ref="J6:J7"/>
    <mergeCell ref="I6:I7"/>
    <mergeCell ref="I5:L5"/>
    <mergeCell ref="Q4:V6"/>
    <mergeCell ref="P4:P7"/>
    <mergeCell ref="M4:N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Emilia Górska</cp:lastModifiedBy>
  <cp:lastPrinted>2023-03-16T11:50:24Z</cp:lastPrinted>
  <dcterms:created xsi:type="dcterms:W3CDTF">1997-02-26T13:46:56Z</dcterms:created>
  <dcterms:modified xsi:type="dcterms:W3CDTF">2023-03-16T13:26:08Z</dcterms:modified>
  <cp:category/>
  <cp:version/>
  <cp:contentType/>
  <cp:contentStatus/>
</cp:coreProperties>
</file>