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tabRatio="418" firstSheet="1" activeTab="2"/>
  </bookViews>
  <sheets>
    <sheet name="I rok moduł A" sheetId="1" r:id="rId1"/>
    <sheet name="I rok moduł B" sheetId="2" r:id="rId2"/>
    <sheet name="II rok moduł A" sheetId="3" r:id="rId3"/>
    <sheet name="II rok moduł B" sheetId="4" r:id="rId4"/>
    <sheet name="III rok moduł A" sheetId="5" r:id="rId5"/>
    <sheet name="III rok moduł B" sheetId="6" r:id="rId6"/>
  </sheets>
  <definedNames/>
  <calcPr fullCalcOnLoad="1"/>
</workbook>
</file>

<file path=xl/comments1.xml><?xml version="1.0" encoding="utf-8"?>
<comments xmlns="http://schemas.openxmlformats.org/spreadsheetml/2006/main">
  <authors>
    <author>Uniwersytet Medyczny</author>
  </authors>
  <commentList>
    <comment ref="W18" authorId="0">
      <text>
        <r>
          <rPr>
            <b/>
            <sz val="9"/>
            <rFont val="Tahoma"/>
            <family val="2"/>
          </rPr>
          <t>Uniwersytet Medyczny</t>
        </r>
      </text>
    </comment>
  </commentList>
</comments>
</file>

<file path=xl/comments2.xml><?xml version="1.0" encoding="utf-8"?>
<comments xmlns="http://schemas.openxmlformats.org/spreadsheetml/2006/main">
  <authors>
    <author>Uniwersytet Medyczny</author>
  </authors>
  <commentList>
    <comment ref="W18" authorId="0">
      <text>
        <r>
          <rPr>
            <b/>
            <sz val="9"/>
            <rFont val="Tahoma"/>
            <family val="2"/>
          </rPr>
          <t>Uniwersytet Medyczny</t>
        </r>
      </text>
    </comment>
  </commentList>
</comments>
</file>

<file path=xl/sharedStrings.xml><?xml version="1.0" encoding="utf-8"?>
<sst xmlns="http://schemas.openxmlformats.org/spreadsheetml/2006/main" count="801" uniqueCount="217">
  <si>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</si>
  <si>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</si>
  <si>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</si>
  <si>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</si>
  <si>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</si>
  <si>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</si>
  <si>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</si>
  <si>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</si>
  <si>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</si>
  <si>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</si>
  <si>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</si>
  <si>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</si>
  <si>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</si>
  <si>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</si>
  <si>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</si>
  <si>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</si>
  <si>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</si>
  <si>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</si>
  <si>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</si>
  <si>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</si>
  <si>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</si>
  <si>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</si>
  <si>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</si>
  <si>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</si>
  <si>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</si>
  <si>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</si>
  <si>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</si>
  <si>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</si>
  <si>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</si>
  <si>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</si>
  <si>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</si>
  <si>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Zakład Dietetyki i Żywienia Klinicznego</t>
  </si>
  <si>
    <t>Klinika Chorób Zakaźnych i Neuroinfekcji</t>
  </si>
  <si>
    <t>Zakład Statystyki i Informatyki Medycznej</t>
  </si>
  <si>
    <t>Zakład Zdrowia Publicznego</t>
  </si>
  <si>
    <t>Zakład Bromatologii</t>
  </si>
  <si>
    <t>Zakład Higieny, Epidemiologii i Ergonomii</t>
  </si>
  <si>
    <t>Anatomia człowieka</t>
  </si>
  <si>
    <t>EGZ</t>
  </si>
  <si>
    <t>Zakład Anatomii Prawidłowej Człowieka</t>
  </si>
  <si>
    <t xml:space="preserve">Zakład Fizjologii </t>
  </si>
  <si>
    <t>ZAL</t>
  </si>
  <si>
    <t>Zakład Chemii Medycznej</t>
  </si>
  <si>
    <t>Biochemia ogólna i żywności</t>
  </si>
  <si>
    <t>Zakład Biochemii Farmaceutycznej</t>
  </si>
  <si>
    <t>Technologia żywności i potraw oraz towaroznawstwo</t>
  </si>
  <si>
    <t>Żywienie człowieka</t>
  </si>
  <si>
    <t>Patologia ogólna</t>
  </si>
  <si>
    <t>Zakład Patomorfologii Ogólnej</t>
  </si>
  <si>
    <t>Parazytologia</t>
  </si>
  <si>
    <t>Kwalifikowana pierwsza pomoc</t>
  </si>
  <si>
    <t>Klinika Medycyny Ratunkowej Dzieci</t>
  </si>
  <si>
    <t>Genetyka</t>
  </si>
  <si>
    <t>Biologia medyczna</t>
  </si>
  <si>
    <t>Etyka</t>
  </si>
  <si>
    <t>Studium Języków Obcych</t>
  </si>
  <si>
    <t>Wychowanie fizyczne</t>
  </si>
  <si>
    <t>Studium Wychowania Fizycznego</t>
  </si>
  <si>
    <t>Szkolenie BHP</t>
  </si>
  <si>
    <t>Szkolenie biblioteczne - 2 godz</t>
  </si>
  <si>
    <t>Biblioteka Uniwersytetu Medycznego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</si>
  <si>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</si>
  <si>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</si>
  <si>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</si>
  <si>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</si>
  <si>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</si>
  <si>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stacji sanitarno-epidemiologicznej</t>
  </si>
  <si>
    <t>Wojewódzka Stacja Sanitarno-Epidemiologiczna w Białymstoku</t>
  </si>
  <si>
    <r>
      <t>EGZ</t>
    </r>
    <r>
      <rPr>
        <sz val="10"/>
        <color indexed="8"/>
        <rFont val="Times New Roman"/>
        <family val="1"/>
      </rPr>
      <t>-egzamin</t>
    </r>
  </si>
  <si>
    <r>
      <t>W</t>
    </r>
    <r>
      <rPr>
        <sz val="10"/>
        <color indexed="8"/>
        <rFont val="Times New Roman"/>
        <family val="1"/>
      </rPr>
      <t>-wykłady</t>
    </r>
  </si>
  <si>
    <r>
      <t>BN</t>
    </r>
    <r>
      <rPr>
        <sz val="10"/>
        <color indexed="8"/>
        <rFont val="Times New Roman"/>
        <family val="1"/>
      </rPr>
      <t>-bez nauczyciela</t>
    </r>
  </si>
  <si>
    <r>
      <t>ZAL</t>
    </r>
    <r>
      <rPr>
        <sz val="10"/>
        <color indexed="8"/>
        <rFont val="Times New Roman"/>
        <family val="1"/>
      </rPr>
      <t>-zaliczenie</t>
    </r>
  </si>
  <si>
    <r>
      <t>S</t>
    </r>
    <r>
      <rPr>
        <sz val="10"/>
        <color indexed="8"/>
        <rFont val="Times New Roman"/>
        <family val="1"/>
      </rPr>
      <t>-seminaria</t>
    </r>
  </si>
  <si>
    <r>
      <t>ZP</t>
    </r>
    <r>
      <rPr>
        <sz val="10"/>
        <color indexed="8"/>
        <rFont val="Times New Roman"/>
        <family val="1"/>
      </rPr>
      <t>-zajęcia praktyczne</t>
    </r>
  </si>
  <si>
    <r>
      <t>Ćw</t>
    </r>
    <r>
      <rPr>
        <sz val="10"/>
        <color indexed="8"/>
        <rFont val="Times New Roman"/>
        <family val="1"/>
      </rPr>
      <t>-ćwiczenia</t>
    </r>
  </si>
  <si>
    <r>
      <t>PZ</t>
    </r>
    <r>
      <rPr>
        <sz val="10"/>
        <color indexed="8"/>
        <rFont val="Times New Roman"/>
        <family val="1"/>
      </rPr>
      <t>-praktyka zawodowa</t>
    </r>
  </si>
  <si>
    <r>
      <t>T-</t>
    </r>
    <r>
      <rPr>
        <sz val="10"/>
        <color indexed="8"/>
        <rFont val="Times New Roman"/>
        <family val="1"/>
      </rPr>
      <t>zajęcia teoretyczne</t>
    </r>
  </si>
  <si>
    <t xml:space="preserve"> - przedmiot humanizujący</t>
  </si>
  <si>
    <t>Zal</t>
  </si>
  <si>
    <t>Żywienie w zdrowiu i chorobie</t>
  </si>
  <si>
    <t>Egz</t>
  </si>
  <si>
    <t>Kliniczny zarys chorób</t>
  </si>
  <si>
    <t>Klinika Alergologii i Chorób Wewnętrznych</t>
  </si>
  <si>
    <t>Mikrobiologia ogólna i żywności</t>
  </si>
  <si>
    <t>Zakład Diagnostyki Mikrobiologicznej i Immunologii Infekcyjnej</t>
  </si>
  <si>
    <t>Edukacja żywieniowa</t>
  </si>
  <si>
    <t>Profilaktyka żywieniowa w chorobach narządu wzroku</t>
  </si>
  <si>
    <t>Komunikowanie międzykulturowe</t>
  </si>
  <si>
    <t>Żywienie noworodka</t>
  </si>
  <si>
    <t>Klinika Neonatologii i Intensywnej Terapii Noworodka</t>
  </si>
  <si>
    <t>Żywienie niemowlęcia i dziecka chorego</t>
  </si>
  <si>
    <t>Zakład Medycyny Wieku Rozwojowego i Pielęgniarstwa Pediatrycznego</t>
  </si>
  <si>
    <t>Żywienie dzieci i młodzieży</t>
  </si>
  <si>
    <t>Żywienie ludzi starszych</t>
  </si>
  <si>
    <t>Klinika Geriatrii</t>
  </si>
  <si>
    <t>Dietetyka praktyczna i diety niekonwencjonalne</t>
  </si>
  <si>
    <t>Zarys chirurgii z elementami żywienia w okresie okołooperacyjnym</t>
  </si>
  <si>
    <t>Edukacja ekologiczna</t>
  </si>
  <si>
    <t>Przechowalnictwo żywności</t>
  </si>
  <si>
    <t>Ochrona własności intelektualnej</t>
  </si>
  <si>
    <t>USK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</si>
  <si>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</si>
  <si>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</si>
  <si>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</si>
  <si>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</si>
  <si>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</si>
  <si>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</si>
  <si>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</si>
  <si>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</si>
  <si>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</si>
  <si>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 xml:space="preserve">- przedmioty wchodzące w skład jednego wspólnego przedmiotu - Dietetyka pediatryczna kończącego się egzaminem przeprowadzanym przez prof. dr hab. n. med. Elżbieta Maciorkowska w  Zakładzie  Medycyny Wieku Rozwojowego i Pielęgniarstwa Pediatrycznego </t>
  </si>
  <si>
    <r>
      <t xml:space="preserve"> </t>
    </r>
    <r>
      <rPr>
        <sz val="11"/>
        <rFont val="Calibri"/>
        <family val="2"/>
      </rPr>
      <t>- przedmioty humanizujące</t>
    </r>
  </si>
  <si>
    <t>Samodzielna Pracownia Rehabilitacji Narządu Wzroku</t>
  </si>
  <si>
    <t xml:space="preserve">  II Klinika Chirurgii Ogólnej i Gastroenterologii</t>
  </si>
  <si>
    <t xml:space="preserve">Zakład Biotechnologii Żywności </t>
  </si>
  <si>
    <t xml:space="preserve">STUDIA I STOPNIA  STACJONARNE  </t>
  </si>
  <si>
    <t>Zakład Prawa Medycznego i Deontologii Lekarskiej</t>
  </si>
  <si>
    <t xml:space="preserve">STUDIA I STOPNIA  STACJONARNE </t>
  </si>
  <si>
    <t>Zakład Biologii Medycznej</t>
  </si>
  <si>
    <t>MODUŁ B</t>
  </si>
  <si>
    <t>MODUŁ A</t>
  </si>
  <si>
    <t>Podstawy patofizjologii</t>
  </si>
  <si>
    <t>Choroby pasożytnicze człowieka</t>
  </si>
  <si>
    <t>Zasady postępowania w stanach zagrożenia życia</t>
  </si>
  <si>
    <t>Prawo dziedziczenia</t>
  </si>
  <si>
    <t>Nauka o organizmach żywych</t>
  </si>
  <si>
    <t>Antropologia filozoficzna i filozofia polityki</t>
  </si>
  <si>
    <t>EC+C4:V31TS</t>
  </si>
  <si>
    <t>Promocja zdrowia</t>
  </si>
  <si>
    <t>Żywienie w okulistyce</t>
  </si>
  <si>
    <t>Kulturowe uwarunkowania żywienia</t>
  </si>
  <si>
    <t>Diety alternatywne</t>
  </si>
  <si>
    <t>Praktyka w szpitalu dziecięcym (po II roku studiów)</t>
  </si>
  <si>
    <t>Praktyka w szpitalu dla dorosłych</t>
  </si>
  <si>
    <t xml:space="preserve"> II Klinika Chirurgii Ogólnej i Gastroenterologii</t>
  </si>
  <si>
    <t>UDSK</t>
  </si>
  <si>
    <t>Chemia żywności / Food chemistry</t>
  </si>
  <si>
    <t>Skład i właściwości chemiczne surowców i produktów żywnościowych / Composition and chemical properties of raw materials and food products</t>
  </si>
  <si>
    <t>Fizjologia człowieka / Human physiology</t>
  </si>
  <si>
    <t>Psychologia ogólna /General psychology</t>
  </si>
  <si>
    <t>Mechanizmy i prawa rządzące zachowaniami człowieka / Mechanisms and principles managing human behavior</t>
  </si>
  <si>
    <t>Podstawy pracowni żywienia / Fundamentals of nutritional laboratory</t>
  </si>
  <si>
    <t>Podstawy komponowania diet leczniczych / Fundamentals of therapeutic diets composition</t>
  </si>
  <si>
    <t>Komunikowanie z pacjentem / Communicating with the patient</t>
  </si>
  <si>
    <t>Komunikowanie interpersonalne i środowiskowe / Interpersonal and environmental communication</t>
  </si>
  <si>
    <t>Analiza i ocena jakości żywności / Analysis and evaluation of the quality of food</t>
  </si>
  <si>
    <t>Analiza i ocena jakości żywności /  Analysis and evaluation of the quality od food</t>
  </si>
  <si>
    <t>Farmakologia i farmakoterapia żywieniowa oraz interakcja leków z żywnością</t>
  </si>
  <si>
    <t>zal</t>
  </si>
  <si>
    <t>Zakład Farmakologii Doświadczalnej</t>
  </si>
  <si>
    <t>Toksykologia żywności</t>
  </si>
  <si>
    <t>Zakład Toksykologii</t>
  </si>
  <si>
    <t xml:space="preserve">Bezpieczeństwo żywności </t>
  </si>
  <si>
    <t>egz</t>
  </si>
  <si>
    <t>Epidemiologia chorób dietozależnych z elementami ergonomii i higieny żywienia</t>
  </si>
  <si>
    <t>Żywienie w gastroenterologii</t>
  </si>
  <si>
    <t>Klinika Gastroenterologii i Chorób Wewnętrznych</t>
  </si>
  <si>
    <t>Żywienie w chorobach nerek / Nutrition in kidney diseases</t>
  </si>
  <si>
    <t>I Klinika Nefrologii i Transplantologii z Ośrodkiem Dializ</t>
  </si>
  <si>
    <t>Żywienie w chorobach metabolicznych</t>
  </si>
  <si>
    <t>Klinika Endokrynologii, Diabetologii i Chorób Wewnętrznych</t>
  </si>
  <si>
    <t xml:space="preserve">Systemy jakości żywności  / Food quality systems      </t>
  </si>
  <si>
    <t>Zakład Biotechnologii Żywności</t>
  </si>
  <si>
    <t>Praktyka w poradni dietetycznej</t>
  </si>
  <si>
    <t>Poradnie przykliniczne USK, UDSK</t>
  </si>
  <si>
    <t>Moduł B</t>
  </si>
  <si>
    <t>Fizjologia wysiłku i żywienie w sporcie</t>
  </si>
  <si>
    <t xml:space="preserve">Podstawy położnictwa </t>
  </si>
  <si>
    <t>Zakład Ginekologii i Położnictwa Praktycznego</t>
  </si>
  <si>
    <t>Podstawy biotechnologii żywności</t>
  </si>
  <si>
    <t xml:space="preserve">   </t>
  </si>
  <si>
    <t>Dietetyka w dermatologii</t>
  </si>
  <si>
    <t>Zakład Zintegrowanej Opieki Medycznej</t>
  </si>
  <si>
    <t>Ekologia i ochrona przyrody / Ecology and nature protection</t>
  </si>
  <si>
    <t>Żywienie w chorobach nowotworowych</t>
  </si>
  <si>
    <t>Suplementy diety</t>
  </si>
  <si>
    <t>Zaburzenia odżywiania</t>
  </si>
  <si>
    <t>Klinika Psychiatrii</t>
  </si>
  <si>
    <t>Podstawy żywienia zbiorowego</t>
  </si>
  <si>
    <t>Historia żywności i żywienia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</si>
  <si>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</si>
  <si>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</si>
  <si>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</si>
  <si>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</si>
  <si>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</si>
  <si>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</si>
  <si>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</si>
  <si>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</si>
  <si>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</si>
  <si>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Bezpieczeństwo żywności</t>
  </si>
  <si>
    <t xml:space="preserve">Postępowanie diagnostyczno-dietetyczne w pracy z pacjentem </t>
  </si>
  <si>
    <t>Żywienie w chorobach nerek /  Nutrition in kidney diseases</t>
  </si>
  <si>
    <t>Systemy jakości żywności / Food quality systems</t>
  </si>
  <si>
    <t>Moduł A</t>
  </si>
  <si>
    <t>Dietoprofilaktyka chorób cywilizacyjnych</t>
  </si>
  <si>
    <t>Choroby zakaźne z elementami żywienia</t>
  </si>
  <si>
    <t>Socjologia</t>
  </si>
  <si>
    <t>Metodologia oceny sposobu żywienia</t>
  </si>
  <si>
    <t>Dietoterapia otyłości i zespołu metabolicznego / Dietary tretment of obesity and metabolic syndrom</t>
  </si>
  <si>
    <t>Chemia składników odżywczych</t>
  </si>
  <si>
    <t>Zdrowie środowiskowe</t>
  </si>
  <si>
    <t>Zdrowie psychiczne z elementami psychiatrii</t>
  </si>
  <si>
    <t>Nadzór sanitarno-epidemiologiczny</t>
  </si>
  <si>
    <t>Zachowania żywieniowe</t>
  </si>
  <si>
    <t xml:space="preserve">Prawo w ochronie zdrowia </t>
  </si>
  <si>
    <t xml:space="preserve">Ekonomika w ochronie zdrowia  </t>
  </si>
  <si>
    <t xml:space="preserve">Organizacja pracy </t>
  </si>
  <si>
    <t xml:space="preserve">Informatyka w ocenie żywienia z elemenatami biostatystyki </t>
  </si>
  <si>
    <t>Zakład Psychologii i Filozofii</t>
  </si>
  <si>
    <t>Zakład Psychologii i Filozofi</t>
  </si>
  <si>
    <t xml:space="preserve">KIERUNEK: Dietetyka                                        I ROK                        rok akademicki:   2022/2023
</t>
  </si>
  <si>
    <t xml:space="preserve">KIERUNEK: Dietetyka                                        I ROK                        rok akademicki: 2022/2023
</t>
  </si>
  <si>
    <t xml:space="preserve">KIERUNEK STUDIÓW: Dietetyka                                          II ROK                        rok akademicki: 2023/2024   
</t>
  </si>
  <si>
    <t xml:space="preserve">KIERUNEK :       Dietetyka                                    III ROK                        rok akademicki:  2024/2025
</t>
  </si>
  <si>
    <t>Język angielski specjalistyczny</t>
  </si>
  <si>
    <t>Elementy technologii informacyjnych</t>
  </si>
  <si>
    <r>
      <t xml:space="preserve">KIERUNEK :       </t>
    </r>
    <r>
      <rPr>
        <b/>
        <sz val="12"/>
        <rFont val="Times New Roman"/>
        <family val="1"/>
      </rPr>
      <t>Dietetyka                                    III ROK                        rok akademicki:   2024/2025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</si>
</sst>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E"/>
      <family val="0"/>
    </font>
    <font>
      <sz val="10"/>
      <color theme="1"/>
      <name val="Arial CE"/>
      <family val="0"/>
    </font>
    <font>
      <b/>
      <sz val="9"/>
      <color theme="1"/>
      <name val="Times New Roman"/>
      <family val="1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06">
    <xf numFmtId="0" fontId="0" fillId="0" borderId="0" xfId="0" applyAlignment="1">
      <alignment/>
    </xf>
    <xf numFmtId="0" fontId="5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9" fillId="0" borderId="13" xfId="0" applyFont="1" applyFill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21" xfId="0" applyFont="1" applyFill="1" applyBorder="1" applyAlignment="1">
      <alignment horizontal="left" vertical="center"/>
    </xf>
    <xf numFmtId="0" fontId="59" fillId="0" borderId="22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16" borderId="0" xfId="0" applyFont="1" applyFill="1" applyAlignment="1">
      <alignment vertical="center"/>
    </xf>
    <xf numFmtId="0" fontId="10" fillId="16" borderId="23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60" fillId="34" borderId="40" xfId="0" applyFont="1" applyFill="1" applyBorder="1" applyAlignment="1">
      <alignment vertical="center" wrapText="1"/>
    </xf>
    <xf numFmtId="0" fontId="60" fillId="34" borderId="41" xfId="0" applyFont="1" applyFill="1" applyBorder="1" applyAlignment="1">
      <alignment horizontal="center" vertical="center" wrapText="1"/>
    </xf>
    <xf numFmtId="0" fontId="60" fillId="34" borderId="42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3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/>
    </xf>
    <xf numFmtId="0" fontId="61" fillId="34" borderId="50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left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34" borderId="51" xfId="0" applyFont="1" applyFill="1" applyBorder="1" applyAlignment="1">
      <alignment horizontal="center" vertical="center" wrapText="1"/>
    </xf>
    <xf numFmtId="0" fontId="61" fillId="34" borderId="52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1" fillId="34" borderId="54" xfId="0" applyFon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left" vertical="center"/>
    </xf>
    <xf numFmtId="0" fontId="60" fillId="34" borderId="56" xfId="0" applyFont="1" applyFill="1" applyBorder="1" applyAlignment="1">
      <alignment horizontal="center" vertical="center" wrapText="1"/>
    </xf>
    <xf numFmtId="0" fontId="60" fillId="34" borderId="57" xfId="0" applyFont="1" applyFill="1" applyBorder="1" applyAlignment="1">
      <alignment horizontal="center" vertical="center" wrapText="1"/>
    </xf>
    <xf numFmtId="0" fontId="60" fillId="34" borderId="58" xfId="0" applyFont="1" applyFill="1" applyBorder="1" applyAlignment="1">
      <alignment horizontal="center" vertical="center" wrapText="1"/>
    </xf>
    <xf numFmtId="0" fontId="60" fillId="34" borderId="59" xfId="0" applyFont="1" applyFill="1" applyBorder="1" applyAlignment="1">
      <alignment horizontal="center" vertical="center" wrapText="1"/>
    </xf>
    <xf numFmtId="0" fontId="60" fillId="34" borderId="40" xfId="0" applyFont="1" applyFill="1" applyBorder="1" applyAlignment="1">
      <alignment horizontal="center" vertical="center" wrapText="1"/>
    </xf>
    <xf numFmtId="0" fontId="60" fillId="34" borderId="6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16" borderId="17" xfId="0" applyFont="1" applyFill="1" applyBorder="1" applyAlignment="1">
      <alignment horizontal="left" vertical="center" wrapText="1"/>
    </xf>
    <xf numFmtId="0" fontId="5" fillId="16" borderId="39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left" vertical="center" wrapText="1"/>
    </xf>
    <xf numFmtId="0" fontId="5" fillId="16" borderId="48" xfId="0" applyFont="1" applyFill="1" applyBorder="1" applyAlignment="1">
      <alignment horizontal="center" vertical="center" wrapText="1"/>
    </xf>
    <xf numFmtId="0" fontId="10" fillId="16" borderId="49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34" borderId="68" xfId="0" applyFont="1" applyFill="1" applyBorder="1" applyAlignment="1">
      <alignment vertical="center"/>
    </xf>
    <xf numFmtId="0" fontId="3" fillId="34" borderId="60" xfId="0" applyFont="1" applyFill="1" applyBorder="1" applyAlignment="1">
      <alignment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6" borderId="65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 vertical="center" wrapText="1"/>
    </xf>
    <xf numFmtId="0" fontId="10" fillId="38" borderId="65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 wrapText="1"/>
    </xf>
    <xf numFmtId="0" fontId="10" fillId="22" borderId="23" xfId="0" applyFont="1" applyFill="1" applyBorder="1" applyAlignment="1">
      <alignment horizontal="center" vertical="center" wrapText="1"/>
    </xf>
    <xf numFmtId="0" fontId="10" fillId="22" borderId="17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5" fillId="39" borderId="39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0" fillId="39" borderId="39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0" fontId="60" fillId="38" borderId="50" xfId="0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16" fillId="34" borderId="68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Fill="1" applyBorder="1" applyAlignment="1">
      <alignment horizontal="left" vertical="center"/>
    </xf>
    <xf numFmtId="0" fontId="16" fillId="0" borderId="18" xfId="0" applyNumberFormat="1" applyFont="1" applyBorder="1" applyAlignment="1">
      <alignment vertical="center"/>
    </xf>
    <xf numFmtId="0" fontId="16" fillId="0" borderId="19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horizontal="left" vertical="center"/>
    </xf>
    <xf numFmtId="0" fontId="16" fillId="0" borderId="22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5" fillId="6" borderId="29" xfId="0" applyNumberFormat="1" applyFont="1" applyFill="1" applyBorder="1" applyAlignment="1">
      <alignment/>
    </xf>
    <xf numFmtId="0" fontId="16" fillId="34" borderId="60" xfId="0" applyNumberFormat="1" applyFont="1" applyFill="1" applyBorder="1" applyAlignment="1">
      <alignment vertical="center" wrapText="1"/>
    </xf>
    <xf numFmtId="0" fontId="16" fillId="34" borderId="41" xfId="0" applyNumberFormat="1" applyFont="1" applyFill="1" applyBorder="1" applyAlignment="1">
      <alignment horizontal="center" vertical="center" wrapText="1"/>
    </xf>
    <xf numFmtId="0" fontId="16" fillId="34" borderId="42" xfId="0" applyNumberFormat="1" applyFont="1" applyFill="1" applyBorder="1" applyAlignment="1">
      <alignment horizontal="center" vertical="center" wrapText="1"/>
    </xf>
    <xf numFmtId="0" fontId="16" fillId="34" borderId="43" xfId="0" applyNumberFormat="1" applyFont="1" applyFill="1" applyBorder="1" applyAlignment="1">
      <alignment horizontal="center" vertical="center" wrapText="1"/>
    </xf>
    <xf numFmtId="0" fontId="16" fillId="34" borderId="44" xfId="0" applyNumberFormat="1" applyFont="1" applyFill="1" applyBorder="1" applyAlignment="1">
      <alignment horizontal="center" vertical="center" wrapText="1"/>
    </xf>
    <xf numFmtId="0" fontId="16" fillId="34" borderId="45" xfId="0" applyNumberFormat="1" applyFont="1" applyFill="1" applyBorder="1" applyAlignment="1">
      <alignment horizontal="center" vertical="center" wrapText="1"/>
    </xf>
    <xf numFmtId="0" fontId="16" fillId="34" borderId="46" xfId="0" applyNumberFormat="1" applyFont="1" applyFill="1" applyBorder="1" applyAlignment="1">
      <alignment horizontal="center" vertical="center" wrapText="1"/>
    </xf>
    <xf numFmtId="0" fontId="16" fillId="34" borderId="47" xfId="0" applyNumberFormat="1" applyFont="1" applyFill="1" applyBorder="1" applyAlignment="1">
      <alignment horizontal="center" vertical="center" wrapText="1"/>
    </xf>
    <xf numFmtId="0" fontId="15" fillId="6" borderId="29" xfId="0" applyNumberFormat="1" applyFont="1" applyFill="1" applyBorder="1" applyAlignment="1">
      <alignment vertical="center"/>
    </xf>
    <xf numFmtId="0" fontId="5" fillId="22" borderId="17" xfId="0" applyFont="1" applyFill="1" applyBorder="1" applyAlignment="1">
      <alignment horizontal="left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10" fillId="41" borderId="39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61" fillId="0" borderId="26" xfId="0" applyNumberFormat="1" applyFont="1" applyFill="1" applyBorder="1" applyAlignment="1">
      <alignment horizontal="center" vertical="center" wrapText="1"/>
    </xf>
    <xf numFmtId="0" fontId="61" fillId="0" borderId="24" xfId="0" applyNumberFormat="1" applyFont="1" applyFill="1" applyBorder="1" applyAlignment="1">
      <alignment horizontal="center" vertical="center" wrapText="1"/>
    </xf>
    <xf numFmtId="0" fontId="61" fillId="0" borderId="27" xfId="0" applyNumberFormat="1" applyFont="1" applyFill="1" applyBorder="1" applyAlignment="1">
      <alignment horizontal="center" vertical="center" wrapText="1"/>
    </xf>
    <xf numFmtId="0" fontId="61" fillId="0" borderId="48" xfId="0" applyNumberFormat="1" applyFont="1" applyFill="1" applyBorder="1" applyAlignment="1">
      <alignment horizontal="center" vertical="center" wrapText="1"/>
    </xf>
    <xf numFmtId="0" fontId="61" fillId="0" borderId="25" xfId="0" applyNumberFormat="1" applyFont="1" applyFill="1" applyBorder="1" applyAlignment="1">
      <alignment horizontal="center" vertical="center" wrapText="1"/>
    </xf>
    <xf numFmtId="0" fontId="61" fillId="34" borderId="26" xfId="0" applyNumberFormat="1" applyFont="1" applyFill="1" applyBorder="1" applyAlignment="1">
      <alignment horizontal="center" vertical="center" wrapText="1"/>
    </xf>
    <xf numFmtId="0" fontId="61" fillId="34" borderId="24" xfId="0" applyNumberFormat="1" applyFont="1" applyFill="1" applyBorder="1" applyAlignment="1">
      <alignment horizontal="center" vertical="center" wrapText="1"/>
    </xf>
    <xf numFmtId="0" fontId="61" fillId="34" borderId="25" xfId="0" applyNumberFormat="1" applyFont="1" applyFill="1" applyBorder="1" applyAlignment="1">
      <alignment horizontal="center" vertical="center" wrapText="1"/>
    </xf>
    <xf numFmtId="0" fontId="61" fillId="34" borderId="23" xfId="0" applyNumberFormat="1" applyFont="1" applyFill="1" applyBorder="1" applyAlignment="1">
      <alignment horizontal="center" vertical="center" wrapText="1"/>
    </xf>
    <xf numFmtId="0" fontId="60" fillId="0" borderId="49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>
      <alignment horizontal="center" vertical="center" wrapText="1"/>
    </xf>
    <xf numFmtId="0" fontId="60" fillId="33" borderId="23" xfId="0" applyNumberFormat="1" applyFont="1" applyFill="1" applyBorder="1" applyAlignment="1">
      <alignment horizontal="center" vertical="center" wrapText="1"/>
    </xf>
    <xf numFmtId="0" fontId="60" fillId="34" borderId="2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8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16" borderId="39" xfId="0" applyNumberFormat="1" applyFont="1" applyFill="1" applyBorder="1" applyAlignment="1">
      <alignment horizontal="center" vertical="center" wrapText="1"/>
    </xf>
    <xf numFmtId="0" fontId="5" fillId="16" borderId="29" xfId="0" applyNumberFormat="1" applyFont="1" applyFill="1" applyBorder="1" applyAlignment="1">
      <alignment horizontal="center" vertical="center" wrapText="1"/>
    </xf>
    <xf numFmtId="0" fontId="5" fillId="16" borderId="13" xfId="0" applyNumberFormat="1" applyFont="1" applyFill="1" applyBorder="1" applyAlignment="1">
      <alignment horizontal="center" vertical="center" wrapText="1"/>
    </xf>
    <xf numFmtId="0" fontId="5" fillId="16" borderId="28" xfId="0" applyNumberFormat="1" applyFont="1" applyFill="1" applyBorder="1" applyAlignment="1">
      <alignment horizontal="center" vertical="center" wrapText="1"/>
    </xf>
    <xf numFmtId="0" fontId="5" fillId="16" borderId="14" xfId="0" applyNumberFormat="1" applyFont="1" applyFill="1" applyBorder="1" applyAlignment="1">
      <alignment horizontal="center" vertical="center" wrapText="1"/>
    </xf>
    <xf numFmtId="0" fontId="5" fillId="16" borderId="38" xfId="0" applyNumberFormat="1" applyFont="1" applyFill="1" applyBorder="1" applyAlignment="1">
      <alignment horizontal="center" vertical="center" wrapText="1"/>
    </xf>
    <xf numFmtId="0" fontId="5" fillId="16" borderId="17" xfId="0" applyNumberFormat="1" applyFont="1" applyFill="1" applyBorder="1" applyAlignment="1">
      <alignment horizontal="center" vertical="center" wrapText="1"/>
    </xf>
    <xf numFmtId="0" fontId="10" fillId="16" borderId="39" xfId="0" applyNumberFormat="1" applyFont="1" applyFill="1" applyBorder="1" applyAlignment="1">
      <alignment horizontal="center" vertical="center" wrapText="1"/>
    </xf>
    <xf numFmtId="0" fontId="10" fillId="16" borderId="13" xfId="0" applyNumberFormat="1" applyFont="1" applyFill="1" applyBorder="1" applyAlignment="1">
      <alignment horizontal="center" vertical="center" wrapText="1"/>
    </xf>
    <xf numFmtId="0" fontId="10" fillId="16" borderId="17" xfId="0" applyNumberFormat="1" applyFont="1" applyFill="1" applyBorder="1" applyAlignment="1">
      <alignment horizontal="center" vertical="center" wrapText="1"/>
    </xf>
    <xf numFmtId="0" fontId="5" fillId="16" borderId="30" xfId="0" applyNumberFormat="1" applyFont="1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28" xfId="0" applyNumberFormat="1" applyFont="1" applyFill="1" applyBorder="1" applyAlignment="1">
      <alignment horizontal="center" vertical="center" wrapText="1"/>
    </xf>
    <xf numFmtId="0" fontId="5" fillId="35" borderId="30" xfId="0" applyNumberFormat="1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6" borderId="29" xfId="0" applyNumberFormat="1" applyFont="1" applyFill="1" applyBorder="1" applyAlignment="1">
      <alignment horizontal="center" vertical="center" wrapText="1"/>
    </xf>
    <xf numFmtId="0" fontId="5" fillId="36" borderId="38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10" fillId="35" borderId="39" xfId="0" applyNumberFormat="1" applyFont="1" applyFill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37" borderId="17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 wrapText="1"/>
    </xf>
    <xf numFmtId="0" fontId="10" fillId="35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Fill="1" applyBorder="1" applyAlignment="1">
      <alignment vertical="center" wrapText="1"/>
    </xf>
    <xf numFmtId="0" fontId="58" fillId="0" borderId="0" xfId="0" applyNumberFormat="1" applyFont="1" applyAlignment="1">
      <alignment vertical="center"/>
    </xf>
    <xf numFmtId="0" fontId="5" fillId="22" borderId="39" xfId="0" applyNumberFormat="1" applyFont="1" applyFill="1" applyBorder="1" applyAlignment="1">
      <alignment horizontal="center" vertical="center" wrapText="1"/>
    </xf>
    <xf numFmtId="0" fontId="5" fillId="22" borderId="29" xfId="0" applyNumberFormat="1" applyFont="1" applyFill="1" applyBorder="1" applyAlignment="1">
      <alignment horizontal="center" vertical="center" wrapText="1"/>
    </xf>
    <xf numFmtId="0" fontId="5" fillId="22" borderId="13" xfId="0" applyNumberFormat="1" applyFont="1" applyFill="1" applyBorder="1" applyAlignment="1">
      <alignment horizontal="center" vertical="center" wrapText="1"/>
    </xf>
    <xf numFmtId="0" fontId="5" fillId="22" borderId="28" xfId="0" applyNumberFormat="1" applyFont="1" applyFill="1" applyBorder="1" applyAlignment="1">
      <alignment horizontal="center" vertical="center" wrapText="1"/>
    </xf>
    <xf numFmtId="0" fontId="5" fillId="22" borderId="38" xfId="0" applyNumberFormat="1" applyFont="1" applyFill="1" applyBorder="1" applyAlignment="1">
      <alignment horizontal="center" vertical="center" wrapText="1"/>
    </xf>
    <xf numFmtId="0" fontId="5" fillId="22" borderId="17" xfId="0" applyNumberFormat="1" applyFont="1" applyFill="1" applyBorder="1" applyAlignment="1">
      <alignment horizontal="center" vertical="center" wrapText="1"/>
    </xf>
    <xf numFmtId="0" fontId="10" fillId="22" borderId="39" xfId="0" applyNumberFormat="1" applyFont="1" applyFill="1" applyBorder="1" applyAlignment="1">
      <alignment horizontal="center" vertical="center" wrapText="1"/>
    </xf>
    <xf numFmtId="0" fontId="10" fillId="22" borderId="13" xfId="0" applyNumberFormat="1" applyFont="1" applyFill="1" applyBorder="1" applyAlignment="1">
      <alignment horizontal="center" vertical="center" wrapText="1"/>
    </xf>
    <xf numFmtId="0" fontId="10" fillId="22" borderId="17" xfId="0" applyNumberFormat="1" applyFont="1" applyFill="1" applyBorder="1" applyAlignment="1">
      <alignment horizontal="center" vertical="center" wrapText="1"/>
    </xf>
    <xf numFmtId="0" fontId="5" fillId="22" borderId="30" xfId="0" applyNumberFormat="1" applyFont="1" applyFill="1" applyBorder="1" applyAlignment="1">
      <alignment horizontal="center" vertical="center" wrapText="1"/>
    </xf>
    <xf numFmtId="0" fontId="61" fillId="0" borderId="28" xfId="0" applyNumberFormat="1" applyFont="1" applyFill="1" applyBorder="1" applyAlignment="1">
      <alignment horizontal="center" vertical="center" wrapText="1"/>
    </xf>
    <xf numFmtId="0" fontId="61" fillId="0" borderId="29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30" xfId="0" applyNumberFormat="1" applyFont="1" applyFill="1" applyBorder="1" applyAlignment="1">
      <alignment horizontal="center" vertical="center" wrapText="1"/>
    </xf>
    <xf numFmtId="0" fontId="61" fillId="34" borderId="28" xfId="0" applyNumberFormat="1" applyFont="1" applyFill="1" applyBorder="1" applyAlignment="1">
      <alignment horizontal="center" vertical="center" wrapText="1"/>
    </xf>
    <xf numFmtId="0" fontId="61" fillId="34" borderId="29" xfId="0" applyNumberFormat="1" applyFont="1" applyFill="1" applyBorder="1" applyAlignment="1">
      <alignment horizontal="center" vertical="center" wrapText="1"/>
    </xf>
    <xf numFmtId="0" fontId="61" fillId="34" borderId="38" xfId="0" applyNumberFormat="1" applyFont="1" applyFill="1" applyBorder="1" applyAlignment="1">
      <alignment horizontal="center" vertical="center" wrapText="1"/>
    </xf>
    <xf numFmtId="0" fontId="61" fillId="34" borderId="17" xfId="0" applyNumberFormat="1" applyFont="1" applyFill="1" applyBorder="1" applyAlignment="1">
      <alignment horizontal="center" vertical="center" wrapText="1"/>
    </xf>
    <xf numFmtId="0" fontId="60" fillId="0" borderId="39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0" fontId="60" fillId="33" borderId="17" xfId="0" applyNumberFormat="1" applyFont="1" applyFill="1" applyBorder="1" applyAlignment="1">
      <alignment horizontal="center" vertical="center" wrapText="1"/>
    </xf>
    <xf numFmtId="0" fontId="60" fillId="34" borderId="17" xfId="0" applyNumberFormat="1" applyFont="1" applyFill="1" applyBorder="1" applyAlignment="1">
      <alignment horizontal="center" vertical="center" wrapText="1"/>
    </xf>
    <xf numFmtId="0" fontId="61" fillId="34" borderId="31" xfId="0" applyNumberFormat="1" applyFont="1" applyFill="1" applyBorder="1" applyAlignment="1">
      <alignment horizontal="center" vertical="center" wrapText="1"/>
    </xf>
    <xf numFmtId="0" fontId="61" fillId="34" borderId="32" xfId="0" applyNumberFormat="1" applyFont="1" applyFill="1" applyBorder="1" applyAlignment="1">
      <alignment horizontal="center" vertical="center" wrapText="1"/>
    </xf>
    <xf numFmtId="0" fontId="61" fillId="34" borderId="33" xfId="0" applyNumberFormat="1" applyFont="1" applyFill="1" applyBorder="1" applyAlignment="1">
      <alignment horizontal="center" vertical="center" wrapText="1"/>
    </xf>
    <xf numFmtId="0" fontId="61" fillId="0" borderId="39" xfId="0" applyNumberFormat="1" applyFont="1" applyFill="1" applyBorder="1" applyAlignment="1">
      <alignment horizontal="center" vertical="center" wrapText="1"/>
    </xf>
    <xf numFmtId="0" fontId="61" fillId="0" borderId="51" xfId="0" applyNumberFormat="1" applyFont="1" applyFill="1" applyBorder="1" applyAlignment="1">
      <alignment horizontal="center" vertical="center" wrapText="1"/>
    </xf>
    <xf numFmtId="0" fontId="61" fillId="0" borderId="52" xfId="0" applyNumberFormat="1" applyFont="1" applyFill="1" applyBorder="1" applyAlignment="1">
      <alignment horizontal="center" vertical="center" wrapText="1"/>
    </xf>
    <xf numFmtId="0" fontId="61" fillId="0" borderId="53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horizontal="center" vertical="center" wrapText="1"/>
    </xf>
    <xf numFmtId="0" fontId="61" fillId="0" borderId="54" xfId="0" applyNumberFormat="1" applyFont="1" applyFill="1" applyBorder="1" applyAlignment="1">
      <alignment horizontal="center" vertical="center" wrapText="1"/>
    </xf>
    <xf numFmtId="0" fontId="61" fillId="34" borderId="51" xfId="0" applyNumberFormat="1" applyFont="1" applyFill="1" applyBorder="1" applyAlignment="1">
      <alignment horizontal="center" vertical="center" wrapText="1"/>
    </xf>
    <xf numFmtId="0" fontId="61" fillId="34" borderId="52" xfId="0" applyNumberFormat="1" applyFont="1" applyFill="1" applyBorder="1" applyAlignment="1">
      <alignment horizontal="center" vertical="center" wrapText="1"/>
    </xf>
    <xf numFmtId="0" fontId="60" fillId="0" borderId="55" xfId="0" applyNumberFormat="1" applyFont="1" applyFill="1" applyBorder="1" applyAlignment="1">
      <alignment horizontal="center" vertical="center" wrapText="1"/>
    </xf>
    <xf numFmtId="0" fontId="60" fillId="0" borderId="53" xfId="0" applyNumberFormat="1" applyFont="1" applyFill="1" applyBorder="1" applyAlignment="1">
      <alignment horizontal="center" vertical="center" wrapText="1"/>
    </xf>
    <xf numFmtId="0" fontId="60" fillId="33" borderId="50" xfId="0" applyNumberFormat="1" applyFont="1" applyFill="1" applyBorder="1" applyAlignment="1">
      <alignment horizontal="center" vertical="center" wrapText="1"/>
    </xf>
    <xf numFmtId="0" fontId="60" fillId="34" borderId="50" xfId="0" applyNumberFormat="1" applyFont="1" applyFill="1" applyBorder="1" applyAlignment="1">
      <alignment horizontal="center" vertical="center" wrapText="1"/>
    </xf>
    <xf numFmtId="0" fontId="61" fillId="34" borderId="54" xfId="0" applyNumberFormat="1" applyFont="1" applyFill="1" applyBorder="1" applyAlignment="1">
      <alignment horizontal="center" vertical="center" wrapText="1"/>
    </xf>
    <xf numFmtId="0" fontId="61" fillId="0" borderId="55" xfId="0" applyNumberFormat="1" applyFont="1" applyFill="1" applyBorder="1" applyAlignment="1">
      <alignment horizontal="center" vertical="center" wrapText="1"/>
    </xf>
    <xf numFmtId="0" fontId="60" fillId="34" borderId="41" xfId="0" applyNumberFormat="1" applyFont="1" applyFill="1" applyBorder="1" applyAlignment="1">
      <alignment horizontal="center" vertical="center" wrapText="1"/>
    </xf>
    <xf numFmtId="0" fontId="60" fillId="34" borderId="44" xfId="0" applyNumberFormat="1" applyFont="1" applyFill="1" applyBorder="1" applyAlignment="1">
      <alignment horizontal="center" vertical="center" wrapText="1"/>
    </xf>
    <xf numFmtId="0" fontId="60" fillId="34" borderId="42" xfId="0" applyNumberFormat="1" applyFont="1" applyFill="1" applyBorder="1" applyAlignment="1">
      <alignment horizontal="center" vertical="center" wrapText="1"/>
    </xf>
    <xf numFmtId="0" fontId="60" fillId="34" borderId="56" xfId="0" applyNumberFormat="1" applyFont="1" applyFill="1" applyBorder="1" applyAlignment="1">
      <alignment horizontal="center" vertical="center" wrapText="1"/>
    </xf>
    <xf numFmtId="0" fontId="60" fillId="34" borderId="57" xfId="0" applyNumberFormat="1" applyFont="1" applyFill="1" applyBorder="1" applyAlignment="1">
      <alignment horizontal="center" vertical="center" wrapText="1"/>
    </xf>
    <xf numFmtId="0" fontId="60" fillId="34" borderId="58" xfId="0" applyNumberFormat="1" applyFont="1" applyFill="1" applyBorder="1" applyAlignment="1">
      <alignment horizontal="center" vertical="center" wrapText="1"/>
    </xf>
    <xf numFmtId="0" fontId="60" fillId="34" borderId="59" xfId="0" applyNumberFormat="1" applyFont="1" applyFill="1" applyBorder="1" applyAlignment="1">
      <alignment horizontal="center" vertical="center" wrapText="1"/>
    </xf>
    <xf numFmtId="0" fontId="60" fillId="34" borderId="40" xfId="0" applyNumberFormat="1" applyFont="1" applyFill="1" applyBorder="1" applyAlignment="1">
      <alignment horizontal="center" vertical="center" wrapText="1"/>
    </xf>
    <xf numFmtId="0" fontId="60" fillId="33" borderId="61" xfId="0" applyNumberFormat="1" applyFont="1" applyFill="1" applyBorder="1" applyAlignment="1">
      <alignment horizontal="center" vertical="center" wrapText="1"/>
    </xf>
    <xf numFmtId="0" fontId="60" fillId="0" borderId="22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3" fillId="34" borderId="41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0" fontId="3" fillId="34" borderId="42" xfId="0" applyNumberFormat="1" applyFont="1" applyFill="1" applyBorder="1" applyAlignment="1">
      <alignment horizontal="center" vertical="center" wrapText="1"/>
    </xf>
    <xf numFmtId="0" fontId="3" fillId="34" borderId="56" xfId="0" applyNumberFormat="1" applyFont="1" applyFill="1" applyBorder="1" applyAlignment="1">
      <alignment horizontal="center" vertical="center" wrapText="1"/>
    </xf>
    <xf numFmtId="0" fontId="3" fillId="34" borderId="57" xfId="0" applyNumberFormat="1" applyFont="1" applyFill="1" applyBorder="1" applyAlignment="1">
      <alignment horizontal="center" vertical="center" wrapText="1"/>
    </xf>
    <xf numFmtId="0" fontId="3" fillId="34" borderId="58" xfId="0" applyNumberFormat="1" applyFont="1" applyFill="1" applyBorder="1" applyAlignment="1">
      <alignment horizontal="center" vertical="center" wrapText="1"/>
    </xf>
    <xf numFmtId="0" fontId="3" fillId="34" borderId="59" xfId="0" applyNumberFormat="1" applyFont="1" applyFill="1" applyBorder="1" applyAlignment="1">
      <alignment horizontal="center" vertical="center" wrapText="1"/>
    </xf>
    <xf numFmtId="0" fontId="7" fillId="34" borderId="40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horizontal="center" vertical="center" wrapText="1"/>
    </xf>
    <xf numFmtId="0" fontId="7" fillId="33" borderId="61" xfId="0" applyNumberFormat="1" applyFont="1" applyFill="1" applyBorder="1" applyAlignment="1">
      <alignment horizontal="center" vertical="center" wrapText="1"/>
    </xf>
    <xf numFmtId="0" fontId="7" fillId="34" borderId="69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5" fillId="16" borderId="23" xfId="0" applyNumberFormat="1" applyFont="1" applyFill="1" applyBorder="1" applyAlignment="1">
      <alignment horizontal="left" vertical="center" wrapText="1"/>
    </xf>
    <xf numFmtId="0" fontId="5" fillId="16" borderId="26" xfId="0" applyNumberFormat="1" applyFont="1" applyFill="1" applyBorder="1" applyAlignment="1">
      <alignment horizontal="center" vertical="center" wrapText="1"/>
    </xf>
    <xf numFmtId="0" fontId="5" fillId="16" borderId="24" xfId="0" applyNumberFormat="1" applyFont="1" applyFill="1" applyBorder="1" applyAlignment="1">
      <alignment horizontal="center" vertical="center" wrapText="1"/>
    </xf>
    <xf numFmtId="0" fontId="5" fillId="16" borderId="27" xfId="0" applyNumberFormat="1" applyFont="1" applyFill="1" applyBorder="1" applyAlignment="1">
      <alignment horizontal="center" vertical="center" wrapText="1"/>
    </xf>
    <xf numFmtId="0" fontId="5" fillId="16" borderId="48" xfId="0" applyNumberFormat="1" applyFont="1" applyFill="1" applyBorder="1" applyAlignment="1">
      <alignment horizontal="center" vertical="center" wrapText="1"/>
    </xf>
    <xf numFmtId="0" fontId="5" fillId="16" borderId="25" xfId="0" applyNumberFormat="1" applyFont="1" applyFill="1" applyBorder="1" applyAlignment="1">
      <alignment horizontal="center" vertical="center" wrapText="1"/>
    </xf>
    <xf numFmtId="0" fontId="10" fillId="22" borderId="70" xfId="0" applyNumberFormat="1" applyFont="1" applyFill="1" applyBorder="1" applyAlignment="1">
      <alignment horizontal="center" vertical="center" wrapText="1"/>
    </xf>
    <xf numFmtId="0" fontId="10" fillId="16" borderId="49" xfId="0" applyNumberFormat="1" applyFont="1" applyFill="1" applyBorder="1" applyAlignment="1">
      <alignment horizontal="center" vertical="center" wrapText="1"/>
    </xf>
    <xf numFmtId="0" fontId="10" fillId="16" borderId="27" xfId="0" applyNumberFormat="1" applyFont="1" applyFill="1" applyBorder="1" applyAlignment="1">
      <alignment horizontal="center" vertical="center" wrapText="1"/>
    </xf>
    <xf numFmtId="0" fontId="10" fillId="22" borderId="23" xfId="0" applyNumberFormat="1" applyFont="1" applyFill="1" applyBorder="1" applyAlignment="1">
      <alignment horizontal="center" vertical="center" wrapText="1"/>
    </xf>
    <xf numFmtId="0" fontId="10" fillId="16" borderId="23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5" fillId="16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10" fillId="38" borderId="17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10" fillId="0" borderId="64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38" borderId="62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10" fillId="14" borderId="17" xfId="0" applyNumberFormat="1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left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36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5" fillId="39" borderId="17" xfId="0" applyNumberFormat="1" applyFont="1" applyFill="1" applyBorder="1" applyAlignment="1">
      <alignment horizontal="left" vertical="center" wrapText="1"/>
    </xf>
    <xf numFmtId="0" fontId="5" fillId="39" borderId="39" xfId="0" applyNumberFormat="1" applyFont="1" applyFill="1" applyBorder="1" applyAlignment="1">
      <alignment horizontal="center" vertical="center" wrapText="1"/>
    </xf>
    <xf numFmtId="0" fontId="5" fillId="39" borderId="29" xfId="0" applyNumberFormat="1" applyFont="1" applyFill="1" applyBorder="1" applyAlignment="1">
      <alignment horizontal="center" vertical="center" wrapText="1"/>
    </xf>
    <xf numFmtId="0" fontId="5" fillId="39" borderId="13" xfId="0" applyNumberFormat="1" applyFont="1" applyFill="1" applyBorder="1" applyAlignment="1">
      <alignment horizontal="center" vertical="center" wrapText="1"/>
    </xf>
    <xf numFmtId="0" fontId="5" fillId="39" borderId="28" xfId="0" applyNumberFormat="1" applyFont="1" applyFill="1" applyBorder="1" applyAlignment="1">
      <alignment horizontal="center" vertical="center" wrapText="1"/>
    </xf>
    <xf numFmtId="0" fontId="5" fillId="39" borderId="14" xfId="0" applyNumberFormat="1" applyFont="1" applyFill="1" applyBorder="1" applyAlignment="1">
      <alignment horizontal="center" vertical="center" wrapText="1"/>
    </xf>
    <xf numFmtId="0" fontId="10" fillId="40" borderId="62" xfId="0" applyNumberFormat="1" applyFont="1" applyFill="1" applyBorder="1" applyAlignment="1">
      <alignment horizontal="center" vertical="center" wrapText="1"/>
    </xf>
    <xf numFmtId="0" fontId="10" fillId="39" borderId="39" xfId="0" applyNumberFormat="1" applyFont="1" applyFill="1" applyBorder="1" applyAlignment="1">
      <alignment horizontal="center" vertical="center" wrapText="1"/>
    </xf>
    <xf numFmtId="0" fontId="10" fillId="39" borderId="30" xfId="0" applyNumberFormat="1" applyFont="1" applyFill="1" applyBorder="1" applyAlignment="1">
      <alignment horizontal="center" vertical="center" wrapText="1"/>
    </xf>
    <xf numFmtId="0" fontId="10" fillId="40" borderId="17" xfId="0" applyNumberFormat="1" applyFont="1" applyFill="1" applyBorder="1" applyAlignment="1">
      <alignment horizontal="center" vertical="center" wrapText="1"/>
    </xf>
    <xf numFmtId="0" fontId="10" fillId="39" borderId="17" xfId="0" applyNumberFormat="1" applyFont="1" applyFill="1" applyBorder="1" applyAlignment="1">
      <alignment horizontal="center" vertical="center" wrapText="1"/>
    </xf>
    <xf numFmtId="0" fontId="5" fillId="39" borderId="30" xfId="0" applyNumberFormat="1" applyFont="1" applyFill="1" applyBorder="1" applyAlignment="1">
      <alignment horizontal="center" vertical="center" wrapText="1"/>
    </xf>
    <xf numFmtId="0" fontId="5" fillId="39" borderId="38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5" fillId="34" borderId="35" xfId="0" applyNumberFormat="1" applyFont="1" applyFill="1" applyBorder="1" applyAlignment="1">
      <alignment horizontal="center" vertical="center" wrapText="1"/>
    </xf>
    <xf numFmtId="0" fontId="10" fillId="38" borderId="65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36" borderId="65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61" fillId="0" borderId="17" xfId="0" applyNumberFormat="1" applyFont="1" applyFill="1" applyBorder="1" applyAlignment="1">
      <alignment vertical="center" wrapText="1"/>
    </xf>
    <xf numFmtId="0" fontId="10" fillId="38" borderId="71" xfId="0" applyNumberFormat="1" applyFont="1" applyFill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38" borderId="50" xfId="0" applyNumberFormat="1" applyFont="1" applyFill="1" applyBorder="1" applyAlignment="1">
      <alignment horizontal="center" vertical="center" wrapText="1"/>
    </xf>
    <xf numFmtId="0" fontId="61" fillId="34" borderId="30" xfId="0" applyNumberFormat="1" applyFont="1" applyFill="1" applyBorder="1" applyAlignment="1">
      <alignment horizontal="center" vertical="center" wrapText="1"/>
    </xf>
    <xf numFmtId="0" fontId="61" fillId="0" borderId="17" xfId="0" applyNumberFormat="1" applyFont="1" applyFill="1" applyBorder="1" applyAlignment="1">
      <alignment horizontal="left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18" fillId="36" borderId="30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left" vertical="center" wrapText="1"/>
    </xf>
    <xf numFmtId="0" fontId="5" fillId="6" borderId="28" xfId="0" applyNumberFormat="1" applyFont="1" applyFill="1" applyBorder="1" applyAlignment="1">
      <alignment horizontal="center" vertical="center" wrapText="1"/>
    </xf>
    <xf numFmtId="0" fontId="5" fillId="6" borderId="29" xfId="0" applyNumberFormat="1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0" fontId="5" fillId="6" borderId="14" xfId="0" applyNumberFormat="1" applyFont="1" applyFill="1" applyBorder="1" applyAlignment="1">
      <alignment horizontal="center" vertical="center" wrapText="1"/>
    </xf>
    <xf numFmtId="0" fontId="5" fillId="6" borderId="30" xfId="0" applyNumberFormat="1" applyFont="1" applyFill="1" applyBorder="1" applyAlignment="1">
      <alignment horizontal="center" vertical="center" wrapText="1"/>
    </xf>
    <xf numFmtId="0" fontId="5" fillId="6" borderId="38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39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Alignment="1">
      <alignment horizontal="left" wrapText="1"/>
    </xf>
    <xf numFmtId="0" fontId="5" fillId="6" borderId="17" xfId="0" applyFont="1" applyFill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0" fillId="42" borderId="67" xfId="0" applyNumberFormat="1" applyFont="1" applyFill="1" applyBorder="1" applyAlignment="1">
      <alignment vertical="center" wrapText="1"/>
    </xf>
    <xf numFmtId="0" fontId="18" fillId="42" borderId="14" xfId="0" applyFont="1" applyFill="1" applyBorder="1" applyAlignment="1">
      <alignment/>
    </xf>
    <xf numFmtId="0" fontId="18" fillId="42" borderId="17" xfId="0" applyFont="1" applyFill="1" applyBorder="1" applyAlignment="1">
      <alignment vertical="center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vertical="center" wrapText="1"/>
    </xf>
    <xf numFmtId="0" fontId="5" fillId="35" borderId="17" xfId="0" applyNumberFormat="1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 wrapText="1"/>
    </xf>
    <xf numFmtId="0" fontId="10" fillId="34" borderId="69" xfId="0" applyNumberFormat="1" applyFont="1" applyFill="1" applyBorder="1" applyAlignment="1">
      <alignment horizontal="center" vertical="center" wrapText="1"/>
    </xf>
    <xf numFmtId="0" fontId="10" fillId="34" borderId="41" xfId="0" applyNumberFormat="1" applyFont="1" applyFill="1" applyBorder="1" applyAlignment="1">
      <alignment horizontal="center" vertical="center" wrapText="1"/>
    </xf>
    <xf numFmtId="0" fontId="10" fillId="34" borderId="44" xfId="0" applyNumberFormat="1" applyFont="1" applyFill="1" applyBorder="1" applyAlignment="1">
      <alignment horizontal="center" vertical="center" wrapText="1"/>
    </xf>
    <xf numFmtId="0" fontId="10" fillId="34" borderId="42" xfId="0" applyNumberFormat="1" applyFont="1" applyFill="1" applyBorder="1" applyAlignment="1">
      <alignment horizontal="center" vertical="center" wrapText="1"/>
    </xf>
    <xf numFmtId="0" fontId="10" fillId="34" borderId="40" xfId="0" applyNumberFormat="1" applyFont="1" applyFill="1" applyBorder="1" applyAlignment="1">
      <alignment horizontal="center" vertical="center" wrapText="1"/>
    </xf>
    <xf numFmtId="0" fontId="10" fillId="33" borderId="61" xfId="0" applyNumberFormat="1" applyFont="1" applyFill="1" applyBorder="1" applyAlignment="1">
      <alignment horizontal="center" vertical="center" wrapText="1"/>
    </xf>
    <xf numFmtId="0" fontId="10" fillId="36" borderId="59" xfId="0" applyNumberFormat="1" applyFont="1" applyFill="1" applyBorder="1" applyAlignment="1">
      <alignment horizontal="center" vertical="center" wrapText="1"/>
    </xf>
    <xf numFmtId="0" fontId="10" fillId="36" borderId="69" xfId="0" applyNumberFormat="1" applyFont="1" applyFill="1" applyBorder="1" applyAlignment="1">
      <alignment horizontal="center" vertical="center" wrapText="1"/>
    </xf>
    <xf numFmtId="0" fontId="10" fillId="34" borderId="69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34" borderId="59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34" borderId="69" xfId="0" applyNumberFormat="1" applyFont="1" applyFill="1" applyBorder="1" applyAlignment="1">
      <alignment vertical="center" wrapText="1"/>
    </xf>
    <xf numFmtId="0" fontId="5" fillId="34" borderId="69" xfId="0" applyNumberFormat="1" applyFont="1" applyFill="1" applyBorder="1" applyAlignment="1">
      <alignment horizontal="center" vertical="center" wrapText="1"/>
    </xf>
    <xf numFmtId="0" fontId="5" fillId="34" borderId="41" xfId="0" applyNumberFormat="1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center" vertical="center" wrapText="1"/>
    </xf>
    <xf numFmtId="0" fontId="5" fillId="34" borderId="43" xfId="0" applyNumberFormat="1" applyFont="1" applyFill="1" applyBorder="1" applyAlignment="1">
      <alignment horizontal="center" vertical="center" wrapText="1"/>
    </xf>
    <xf numFmtId="0" fontId="5" fillId="34" borderId="44" xfId="0" applyNumberFormat="1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5" fillId="34" borderId="46" xfId="0" applyNumberFormat="1" applyFont="1" applyFill="1" applyBorder="1" applyAlignment="1">
      <alignment horizontal="center" vertical="center" wrapText="1"/>
    </xf>
    <xf numFmtId="0" fontId="5" fillId="34" borderId="47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Alignment="1">
      <alignment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36" borderId="0" xfId="0" applyNumberFormat="1" applyFont="1" applyFill="1" applyAlignment="1">
      <alignment/>
    </xf>
    <xf numFmtId="0" fontId="5" fillId="0" borderId="67" xfId="0" applyNumberFormat="1" applyFont="1" applyFill="1" applyBorder="1" applyAlignment="1">
      <alignment horizontal="left" vertical="center" wrapText="1"/>
    </xf>
    <xf numFmtId="0" fontId="61" fillId="0" borderId="72" xfId="0" applyNumberFormat="1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  <xf numFmtId="0" fontId="59" fillId="0" borderId="73" xfId="0" applyFont="1" applyFill="1" applyBorder="1" applyAlignment="1">
      <alignment horizontal="left" vertical="center" wrapText="1"/>
    </xf>
    <xf numFmtId="0" fontId="63" fillId="0" borderId="55" xfId="0" applyFont="1" applyBorder="1" applyAlignment="1">
      <alignment horizontal="left" vertical="center" wrapText="1"/>
    </xf>
    <xf numFmtId="0" fontId="59" fillId="0" borderId="53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60" fillId="33" borderId="61" xfId="0" applyNumberFormat="1" applyFont="1" applyFill="1" applyBorder="1" applyAlignment="1">
      <alignment horizontal="center" vertical="center" wrapText="1"/>
    </xf>
    <xf numFmtId="0" fontId="60" fillId="33" borderId="60" xfId="0" applyNumberFormat="1" applyFont="1" applyFill="1" applyBorder="1" applyAlignment="1">
      <alignment horizontal="center" vertical="center" wrapText="1"/>
    </xf>
    <xf numFmtId="0" fontId="60" fillId="33" borderId="69" xfId="0" applyNumberFormat="1" applyFont="1" applyFill="1" applyBorder="1" applyAlignment="1">
      <alignment horizontal="center" vertical="center" wrapText="1"/>
    </xf>
    <xf numFmtId="0" fontId="60" fillId="34" borderId="61" xfId="0" applyNumberFormat="1" applyFont="1" applyFill="1" applyBorder="1" applyAlignment="1">
      <alignment horizontal="center" vertical="center" wrapText="1"/>
    </xf>
    <xf numFmtId="0" fontId="60" fillId="34" borderId="69" xfId="0" applyNumberFormat="1" applyFont="1" applyFill="1" applyBorder="1" applyAlignment="1">
      <alignment horizontal="center" vertical="center" wrapText="1"/>
    </xf>
    <xf numFmtId="0" fontId="60" fillId="34" borderId="61" xfId="0" applyFont="1" applyFill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0" fillId="34" borderId="60" xfId="0" applyFont="1" applyFill="1" applyBorder="1" applyAlignment="1">
      <alignment horizontal="center" vertical="center" wrapText="1"/>
    </xf>
    <xf numFmtId="0" fontId="60" fillId="34" borderId="69" xfId="0" applyFont="1" applyFill="1" applyBorder="1" applyAlignment="1">
      <alignment horizontal="center" vertical="center" wrapText="1"/>
    </xf>
    <xf numFmtId="0" fontId="60" fillId="34" borderId="60" xfId="0" applyNumberFormat="1" applyFont="1" applyFill="1" applyBorder="1" applyAlignment="1">
      <alignment horizontal="center" vertical="center" wrapText="1"/>
    </xf>
    <xf numFmtId="0" fontId="62" fillId="0" borderId="69" xfId="0" applyNumberFormat="1" applyFont="1" applyBorder="1" applyAlignment="1">
      <alignment horizontal="center" vertical="center" wrapText="1"/>
    </xf>
    <xf numFmtId="0" fontId="62" fillId="33" borderId="60" xfId="0" applyNumberFormat="1" applyFont="1" applyFill="1" applyBorder="1" applyAlignment="1">
      <alignment horizontal="center" vertical="center" wrapText="1"/>
    </xf>
    <xf numFmtId="0" fontId="62" fillId="33" borderId="69" xfId="0" applyNumberFormat="1" applyFont="1" applyFill="1" applyBorder="1" applyAlignment="1">
      <alignment horizontal="center" vertical="center" wrapText="1"/>
    </xf>
    <xf numFmtId="0" fontId="60" fillId="34" borderId="72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0" fillId="34" borderId="75" xfId="0" applyFont="1" applyFill="1" applyBorder="1" applyAlignment="1">
      <alignment horizontal="center" vertical="center" wrapText="1"/>
    </xf>
    <xf numFmtId="0" fontId="60" fillId="34" borderId="63" xfId="0" applyFont="1" applyFill="1" applyBorder="1" applyAlignment="1">
      <alignment horizontal="center" vertical="center" wrapText="1"/>
    </xf>
    <xf numFmtId="0" fontId="60" fillId="34" borderId="76" xfId="0" applyFont="1" applyFill="1" applyBorder="1" applyAlignment="1">
      <alignment horizontal="center" vertical="center" wrapText="1"/>
    </xf>
    <xf numFmtId="0" fontId="60" fillId="34" borderId="77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0" fillId="34" borderId="68" xfId="0" applyFont="1" applyFill="1" applyBorder="1" applyAlignment="1">
      <alignment horizontal="center" vertical="center" wrapText="1"/>
    </xf>
    <xf numFmtId="0" fontId="60" fillId="34" borderId="61" xfId="0" applyFont="1" applyFill="1" applyBorder="1" applyAlignment="1">
      <alignment horizontal="left" vertical="center" wrapText="1"/>
    </xf>
    <xf numFmtId="0" fontId="60" fillId="34" borderId="60" xfId="0" applyFont="1" applyFill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 wrapText="1"/>
    </xf>
    <xf numFmtId="0" fontId="60" fillId="34" borderId="7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27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3" borderId="78" xfId="0" applyFont="1" applyFill="1" applyBorder="1" applyAlignment="1">
      <alignment horizontal="center" vertical="center" textRotation="90" wrapText="1"/>
    </xf>
    <xf numFmtId="0" fontId="62" fillId="33" borderId="72" xfId="0" applyFont="1" applyFill="1" applyBorder="1" applyAlignment="1">
      <alignment horizontal="center" vertical="center" textRotation="90" wrapText="1"/>
    </xf>
    <xf numFmtId="0" fontId="62" fillId="33" borderId="21" xfId="0" applyFont="1" applyFill="1" applyBorder="1" applyAlignment="1">
      <alignment horizontal="center" vertical="center" textRotation="90" wrapText="1"/>
    </xf>
    <xf numFmtId="0" fontId="60" fillId="34" borderId="78" xfId="0" applyFont="1" applyFill="1" applyBorder="1" applyAlignment="1">
      <alignment horizontal="center" vertical="center" textRotation="90" wrapText="1"/>
    </xf>
    <xf numFmtId="0" fontId="60" fillId="34" borderId="72" xfId="0" applyFont="1" applyFill="1" applyBorder="1" applyAlignment="1">
      <alignment horizontal="center" vertical="center" textRotation="90" wrapText="1"/>
    </xf>
    <xf numFmtId="0" fontId="60" fillId="34" borderId="21" xfId="0" applyFont="1" applyFill="1" applyBorder="1" applyAlignment="1">
      <alignment horizontal="center" vertical="center" textRotation="90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79" xfId="0" applyFont="1" applyFill="1" applyBorder="1" applyAlignment="1">
      <alignment horizontal="center" vertical="center" wrapText="1"/>
    </xf>
    <xf numFmtId="0" fontId="60" fillId="34" borderId="80" xfId="0" applyFont="1" applyFill="1" applyBorder="1" applyAlignment="1">
      <alignment horizontal="center" vertical="center" wrapText="1"/>
    </xf>
    <xf numFmtId="0" fontId="60" fillId="34" borderId="66" xfId="0" applyFont="1" applyFill="1" applyBorder="1" applyAlignment="1">
      <alignment horizontal="center" vertical="center" wrapText="1"/>
    </xf>
    <xf numFmtId="0" fontId="60" fillId="34" borderId="81" xfId="0" applyFont="1" applyFill="1" applyBorder="1" applyAlignment="1">
      <alignment horizontal="center" vertical="center" wrapText="1"/>
    </xf>
    <xf numFmtId="0" fontId="60" fillId="34" borderId="31" xfId="0" applyFont="1" applyFill="1" applyBorder="1" applyAlignment="1">
      <alignment horizontal="center" vertical="center" wrapText="1"/>
    </xf>
    <xf numFmtId="0" fontId="60" fillId="34" borderId="51" xfId="0" applyFont="1" applyFill="1" applyBorder="1" applyAlignment="1">
      <alignment horizontal="center" vertical="center" wrapText="1"/>
    </xf>
    <xf numFmtId="0" fontId="60" fillId="34" borderId="82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60" fillId="33" borderId="60" xfId="0" applyFont="1" applyFill="1" applyBorder="1" applyAlignment="1">
      <alignment horizontal="center" vertical="center" wrapText="1"/>
    </xf>
    <xf numFmtId="0" fontId="60" fillId="33" borderId="69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62" fillId="33" borderId="6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textRotation="90" wrapText="1"/>
    </xf>
    <xf numFmtId="0" fontId="14" fillId="33" borderId="72" xfId="0" applyFont="1" applyFill="1" applyBorder="1" applyAlignment="1">
      <alignment horizontal="center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3" fillId="34" borderId="78" xfId="0" applyFont="1" applyFill="1" applyBorder="1" applyAlignment="1">
      <alignment horizontal="center" vertical="center" textRotation="90" wrapText="1"/>
    </xf>
    <xf numFmtId="0" fontId="3" fillId="34" borderId="72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164" fontId="3" fillId="34" borderId="61" xfId="0" applyNumberFormat="1" applyFont="1" applyFill="1" applyBorder="1" applyAlignment="1">
      <alignment horizontal="center" vertical="center" wrapText="1"/>
    </xf>
    <xf numFmtId="164" fontId="3" fillId="34" borderId="60" xfId="0" applyNumberFormat="1" applyFont="1" applyFill="1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34" borderId="73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3" borderId="61" xfId="0" applyNumberFormat="1" applyFont="1" applyFill="1" applyBorder="1" applyAlignment="1">
      <alignment horizontal="center" vertical="center" wrapText="1"/>
    </xf>
    <xf numFmtId="0" fontId="3" fillId="33" borderId="60" xfId="0" applyNumberFormat="1" applyFont="1" applyFill="1" applyBorder="1" applyAlignment="1">
      <alignment horizontal="center" vertical="center" wrapText="1"/>
    </xf>
    <xf numFmtId="0" fontId="3" fillId="33" borderId="69" xfId="0" applyNumberFormat="1" applyFont="1" applyFill="1" applyBorder="1" applyAlignment="1">
      <alignment horizontal="center" vertical="center" wrapText="1"/>
    </xf>
    <xf numFmtId="0" fontId="3" fillId="34" borderId="61" xfId="0" applyNumberFormat="1" applyFont="1" applyFill="1" applyBorder="1" applyAlignment="1">
      <alignment horizontal="center" vertical="center" wrapText="1"/>
    </xf>
    <xf numFmtId="0" fontId="3" fillId="34" borderId="69" xfId="0" applyNumberFormat="1" applyFont="1" applyFill="1" applyBorder="1" applyAlignment="1">
      <alignment horizontal="center" vertical="center" wrapText="1"/>
    </xf>
    <xf numFmtId="0" fontId="13" fillId="34" borderId="61" xfId="0" applyNumberFormat="1" applyFont="1" applyFill="1" applyBorder="1" applyAlignment="1">
      <alignment horizontal="center" vertical="center" wrapText="1"/>
    </xf>
    <xf numFmtId="0" fontId="13" fillId="34" borderId="60" xfId="0" applyNumberFormat="1" applyFont="1" applyFill="1" applyBorder="1" applyAlignment="1">
      <alignment horizontal="center" vertical="center" wrapText="1"/>
    </xf>
    <xf numFmtId="0" fontId="13" fillId="34" borderId="69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60" xfId="0" applyNumberFormat="1" applyFont="1" applyFill="1" applyBorder="1" applyAlignment="1">
      <alignment horizontal="center" vertical="center" wrapText="1"/>
    </xf>
    <xf numFmtId="0" fontId="7" fillId="34" borderId="69" xfId="0" applyNumberFormat="1" applyFont="1" applyFill="1" applyBorder="1" applyAlignment="1">
      <alignment horizontal="center" vertical="center" wrapText="1"/>
    </xf>
    <xf numFmtId="0" fontId="3" fillId="34" borderId="60" xfId="0" applyNumberFormat="1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3" fillId="33" borderId="61" xfId="0" applyNumberFormat="1" applyFont="1" applyFill="1" applyBorder="1" applyAlignment="1">
      <alignment horizontal="center" vertical="center" wrapText="1"/>
    </xf>
    <xf numFmtId="0" fontId="13" fillId="33" borderId="60" xfId="0" applyNumberFormat="1" applyFont="1" applyFill="1" applyBorder="1" applyAlignment="1">
      <alignment horizontal="center" vertical="center" wrapText="1"/>
    </xf>
    <xf numFmtId="0" fontId="13" fillId="33" borderId="69" xfId="0" applyNumberFormat="1" applyFont="1" applyFill="1" applyBorder="1" applyAlignment="1">
      <alignment horizontal="center" vertical="center" wrapText="1"/>
    </xf>
    <xf numFmtId="0" fontId="7" fillId="33" borderId="61" xfId="0" applyNumberFormat="1" applyFont="1" applyFill="1" applyBorder="1" applyAlignment="1">
      <alignment horizontal="center" vertical="center" wrapText="1"/>
    </xf>
    <xf numFmtId="0" fontId="7" fillId="33" borderId="60" xfId="0" applyNumberFormat="1" applyFont="1" applyFill="1" applyBorder="1" applyAlignment="1">
      <alignment horizontal="center" vertical="center" wrapText="1"/>
    </xf>
    <xf numFmtId="0" fontId="7" fillId="33" borderId="69" xfId="0" applyNumberFormat="1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80" xfId="0" applyFont="1" applyFill="1" applyBorder="1" applyAlignment="1">
      <alignment horizontal="center" vertical="center" wrapText="1"/>
    </xf>
    <xf numFmtId="0" fontId="13" fillId="34" borderId="8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0" fillId="36" borderId="67" xfId="0" applyNumberFormat="1" applyFont="1" applyFill="1" applyBorder="1" applyAlignment="1">
      <alignment horizontal="left" vertical="center" wrapText="1"/>
    </xf>
    <xf numFmtId="0" fontId="10" fillId="36" borderId="14" xfId="0" applyNumberFormat="1" applyFont="1" applyFill="1" applyBorder="1" applyAlignment="1">
      <alignment horizontal="left" vertical="center" wrapText="1"/>
    </xf>
    <xf numFmtId="0" fontId="10" fillId="36" borderId="15" xfId="0" applyNumberFormat="1" applyFont="1" applyFill="1" applyBorder="1" applyAlignment="1">
      <alignment horizontal="left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16" fillId="0" borderId="73" xfId="0" applyNumberFormat="1" applyFont="1" applyFill="1" applyBorder="1" applyAlignment="1">
      <alignment horizontal="left" vertical="center" wrapText="1"/>
    </xf>
    <xf numFmtId="0" fontId="17" fillId="0" borderId="55" xfId="0" applyNumberFormat="1" applyFont="1" applyBorder="1" applyAlignment="1">
      <alignment horizontal="left" vertical="center" wrapText="1"/>
    </xf>
    <xf numFmtId="0" fontId="16" fillId="0" borderId="53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6" fillId="0" borderId="83" xfId="0" applyNumberFormat="1" applyFont="1" applyFill="1" applyBorder="1" applyAlignment="1">
      <alignment horizontal="center" vertical="center" wrapText="1"/>
    </xf>
    <xf numFmtId="0" fontId="16" fillId="0" borderId="49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16" fillId="0" borderId="74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left" vertical="center"/>
    </xf>
    <xf numFmtId="0" fontId="16" fillId="0" borderId="39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left" vertical="center"/>
    </xf>
    <xf numFmtId="0" fontId="16" fillId="0" borderId="31" xfId="0" applyNumberFormat="1" applyFont="1" applyFill="1" applyBorder="1" applyAlignment="1">
      <alignment horizontal="left" vertical="center"/>
    </xf>
    <xf numFmtId="0" fontId="16" fillId="0" borderId="32" xfId="0" applyNumberFormat="1" applyFont="1" applyFill="1" applyBorder="1" applyAlignment="1">
      <alignment horizontal="left" vertical="center"/>
    </xf>
    <xf numFmtId="0" fontId="10" fillId="34" borderId="61" xfId="0" applyNumberFormat="1" applyFont="1" applyFill="1" applyBorder="1" applyAlignment="1">
      <alignment horizontal="center" vertical="center" wrapText="1"/>
    </xf>
    <xf numFmtId="0" fontId="10" fillId="34" borderId="60" xfId="0" applyNumberFormat="1" applyFont="1" applyFill="1" applyBorder="1" applyAlignment="1">
      <alignment horizontal="center" vertical="center" wrapText="1"/>
    </xf>
    <xf numFmtId="0" fontId="10" fillId="34" borderId="69" xfId="0" applyNumberFormat="1" applyFont="1" applyFill="1" applyBorder="1" applyAlignment="1">
      <alignment horizontal="center" vertical="center" wrapText="1"/>
    </xf>
    <xf numFmtId="0" fontId="10" fillId="36" borderId="61" xfId="0" applyNumberFormat="1" applyFont="1" applyFill="1" applyBorder="1" applyAlignment="1">
      <alignment horizontal="center" vertical="center" wrapText="1"/>
    </xf>
    <xf numFmtId="0" fontId="10" fillId="36" borderId="60" xfId="0" applyNumberFormat="1" applyFont="1" applyFill="1" applyBorder="1" applyAlignment="1">
      <alignment horizontal="center" vertical="center" wrapText="1"/>
    </xf>
    <xf numFmtId="0" fontId="10" fillId="36" borderId="69" xfId="0" applyNumberFormat="1" applyFont="1" applyFill="1" applyBorder="1" applyAlignment="1">
      <alignment horizontal="center" vertical="center" wrapText="1"/>
    </xf>
    <xf numFmtId="0" fontId="16" fillId="34" borderId="78" xfId="0" applyNumberFormat="1" applyFont="1" applyFill="1" applyBorder="1" applyAlignment="1">
      <alignment horizontal="center" vertical="center" wrapText="1"/>
    </xf>
    <xf numFmtId="0" fontId="16" fillId="34" borderId="21" xfId="0" applyNumberFormat="1" applyFont="1" applyFill="1" applyBorder="1" applyAlignment="1">
      <alignment horizontal="center" vertical="center" wrapText="1"/>
    </xf>
    <xf numFmtId="0" fontId="16" fillId="34" borderId="61" xfId="0" applyNumberFormat="1" applyFont="1" applyFill="1" applyBorder="1" applyAlignment="1">
      <alignment horizontal="center" vertical="center" wrapText="1"/>
    </xf>
    <xf numFmtId="0" fontId="16" fillId="34" borderId="60" xfId="0" applyNumberFormat="1" applyFont="1" applyFill="1" applyBorder="1" applyAlignment="1">
      <alignment horizontal="center" vertical="center" wrapText="1"/>
    </xf>
    <xf numFmtId="0" fontId="16" fillId="34" borderId="69" xfId="0" applyNumberFormat="1" applyFont="1" applyFill="1" applyBorder="1" applyAlignment="1">
      <alignment horizontal="center" vertical="center" wrapText="1"/>
    </xf>
    <xf numFmtId="0" fontId="16" fillId="36" borderId="68" xfId="0" applyFont="1" applyFill="1" applyBorder="1" applyAlignment="1">
      <alignment horizontal="center"/>
    </xf>
    <xf numFmtId="0" fontId="16" fillId="34" borderId="61" xfId="0" applyNumberFormat="1" applyFont="1" applyFill="1" applyBorder="1" applyAlignment="1">
      <alignment horizontal="left" vertical="center" wrapText="1"/>
    </xf>
    <xf numFmtId="0" fontId="16" fillId="34" borderId="60" xfId="0" applyNumberFormat="1" applyFont="1" applyFill="1" applyBorder="1" applyAlignment="1">
      <alignment horizontal="left" vertical="center" wrapText="1"/>
    </xf>
    <xf numFmtId="0" fontId="16" fillId="34" borderId="7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80" xfId="0" applyNumberFormat="1" applyFont="1" applyFill="1" applyBorder="1" applyAlignment="1">
      <alignment horizontal="center" vertical="center" wrapText="1"/>
    </xf>
    <xf numFmtId="0" fontId="3" fillId="34" borderId="81" xfId="0" applyNumberFormat="1" applyFont="1" applyFill="1" applyBorder="1" applyAlignment="1">
      <alignment horizontal="center" vertical="center" wrapText="1"/>
    </xf>
    <xf numFmtId="0" fontId="16" fillId="33" borderId="78" xfId="0" applyNumberFormat="1" applyFont="1" applyFill="1" applyBorder="1" applyAlignment="1">
      <alignment horizontal="center" vertical="center" textRotation="90" wrapText="1"/>
    </xf>
    <xf numFmtId="0" fontId="16" fillId="33" borderId="72" xfId="0" applyNumberFormat="1" applyFont="1" applyFill="1" applyBorder="1" applyAlignment="1">
      <alignment horizontal="center" vertical="center" textRotation="90" wrapText="1"/>
    </xf>
    <xf numFmtId="0" fontId="16" fillId="33" borderId="21" xfId="0" applyNumberFormat="1" applyFont="1" applyFill="1" applyBorder="1" applyAlignment="1">
      <alignment horizontal="center" vertical="center" textRotation="90" wrapText="1"/>
    </xf>
    <xf numFmtId="0" fontId="16" fillId="34" borderId="78" xfId="0" applyNumberFormat="1" applyFont="1" applyFill="1" applyBorder="1" applyAlignment="1">
      <alignment horizontal="center" vertical="center" textRotation="90" wrapText="1"/>
    </xf>
    <xf numFmtId="0" fontId="16" fillId="34" borderId="72" xfId="0" applyNumberFormat="1" applyFont="1" applyFill="1" applyBorder="1" applyAlignment="1">
      <alignment horizontal="center" vertical="center" textRotation="90" wrapText="1"/>
    </xf>
    <xf numFmtId="0" fontId="16" fillId="34" borderId="21" xfId="0" applyNumberFormat="1" applyFont="1" applyFill="1" applyBorder="1" applyAlignment="1">
      <alignment horizontal="center" vertical="center" textRotation="90" wrapText="1"/>
    </xf>
    <xf numFmtId="0" fontId="16" fillId="34" borderId="22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0" xfId="0" applyNumberFormat="1" applyFont="1" applyFill="1" applyBorder="1" applyAlignment="1">
      <alignment horizontal="center" vertical="center" wrapText="1"/>
    </xf>
    <xf numFmtId="0" fontId="16" fillId="34" borderId="79" xfId="0" applyNumberFormat="1" applyFont="1" applyFill="1" applyBorder="1" applyAlignment="1">
      <alignment horizontal="center" vertical="center" wrapText="1"/>
    </xf>
    <xf numFmtId="0" fontId="16" fillId="34" borderId="80" xfId="0" applyNumberFormat="1" applyFont="1" applyFill="1" applyBorder="1" applyAlignment="1">
      <alignment horizontal="center" vertical="center" wrapText="1"/>
    </xf>
    <xf numFmtId="0" fontId="16" fillId="34" borderId="66" xfId="0" applyNumberFormat="1" applyFont="1" applyFill="1" applyBorder="1" applyAlignment="1">
      <alignment horizontal="center" vertical="center" wrapText="1"/>
    </xf>
    <xf numFmtId="0" fontId="16" fillId="34" borderId="81" xfId="0" applyNumberFormat="1" applyFont="1" applyFill="1" applyBorder="1" applyAlignment="1">
      <alignment horizontal="center" vertical="center" wrapText="1"/>
    </xf>
    <xf numFmtId="0" fontId="16" fillId="34" borderId="73" xfId="0" applyNumberFormat="1" applyFont="1" applyFill="1" applyBorder="1" applyAlignment="1">
      <alignment horizontal="center" vertical="center" wrapText="1"/>
    </xf>
    <xf numFmtId="0" fontId="16" fillId="34" borderId="19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left" vertical="center" wrapText="1"/>
    </xf>
    <xf numFmtId="0" fontId="15" fillId="0" borderId="20" xfId="0" applyNumberFormat="1" applyFont="1" applyBorder="1" applyAlignment="1">
      <alignment horizontal="left" vertical="center" wrapText="1"/>
    </xf>
    <xf numFmtId="0" fontId="15" fillId="0" borderId="55" xfId="0" applyNumberFormat="1" applyFont="1" applyBorder="1" applyAlignment="1">
      <alignment horizontal="left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5" fillId="34" borderId="69" xfId="0" applyNumberFormat="1" applyFont="1" applyFill="1" applyBorder="1" applyAlignment="1">
      <alignment horizontal="center" vertical="center" wrapText="1"/>
    </xf>
    <xf numFmtId="0" fontId="5" fillId="34" borderId="62" xfId="0" applyNumberFormat="1" applyFont="1" applyFill="1" applyBorder="1" applyAlignment="1">
      <alignment horizontal="center" vertical="center" wrapText="1"/>
    </xf>
    <xf numFmtId="0" fontId="5" fillId="34" borderId="65" xfId="0" applyNumberFormat="1" applyFont="1" applyFill="1" applyBorder="1" applyAlignment="1">
      <alignment horizontal="center" vertical="center" wrapText="1"/>
    </xf>
    <xf numFmtId="0" fontId="10" fillId="42" borderId="67" xfId="0" applyNumberFormat="1" applyFont="1" applyFill="1" applyBorder="1" applyAlignment="1">
      <alignment horizontal="left" vertical="center" wrapText="1"/>
    </xf>
    <xf numFmtId="0" fontId="10" fillId="42" borderId="14" xfId="0" applyNumberFormat="1" applyFont="1" applyFill="1" applyBorder="1" applyAlignment="1">
      <alignment vertical="center" wrapText="1"/>
    </xf>
    <xf numFmtId="0" fontId="10" fillId="42" borderId="15" xfId="0" applyNumberFormat="1" applyFont="1" applyFill="1" applyBorder="1" applyAlignment="1">
      <alignment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5" fillId="34" borderId="78" xfId="0" applyNumberFormat="1" applyFont="1" applyFill="1" applyBorder="1" applyAlignment="1">
      <alignment horizontal="center" vertical="center" wrapText="1"/>
    </xf>
    <xf numFmtId="0" fontId="5" fillId="34" borderId="72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80" xfId="0" applyNumberFormat="1" applyFont="1" applyFill="1" applyBorder="1" applyAlignment="1">
      <alignment horizontal="center" vertical="center" wrapText="1"/>
    </xf>
    <xf numFmtId="0" fontId="5" fillId="34" borderId="66" xfId="0" applyNumberFormat="1" applyFont="1" applyFill="1" applyBorder="1" applyAlignment="1">
      <alignment horizontal="center" vertical="center" wrapText="1"/>
    </xf>
    <xf numFmtId="0" fontId="5" fillId="34" borderId="81" xfId="0" applyNumberFormat="1" applyFont="1" applyFill="1" applyBorder="1" applyAlignment="1">
      <alignment horizontal="center" vertical="center" wrapText="1"/>
    </xf>
    <xf numFmtId="0" fontId="5" fillId="34" borderId="73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16" fillId="34" borderId="68" xfId="0" applyNumberFormat="1" applyFont="1" applyFill="1" applyBorder="1" applyAlignment="1">
      <alignment horizontal="center" vertical="center"/>
    </xf>
    <xf numFmtId="0" fontId="5" fillId="34" borderId="61" xfId="0" applyNumberFormat="1" applyFont="1" applyFill="1" applyBorder="1" applyAlignment="1">
      <alignment horizontal="left" vertical="center" wrapText="1"/>
    </xf>
    <xf numFmtId="0" fontId="5" fillId="34" borderId="60" xfId="0" applyNumberFormat="1" applyFont="1" applyFill="1" applyBorder="1" applyAlignment="1">
      <alignment horizontal="left" vertical="center" wrapText="1"/>
    </xf>
    <xf numFmtId="0" fontId="10" fillId="33" borderId="78" xfId="0" applyNumberFormat="1" applyFont="1" applyFill="1" applyBorder="1" applyAlignment="1">
      <alignment horizontal="center" vertical="center" textRotation="90" wrapText="1"/>
    </xf>
    <xf numFmtId="0" fontId="10" fillId="33" borderId="72" xfId="0" applyNumberFormat="1" applyFont="1" applyFill="1" applyBorder="1" applyAlignment="1">
      <alignment horizontal="center" vertical="center" textRotation="90" wrapText="1"/>
    </xf>
    <xf numFmtId="0" fontId="10" fillId="33" borderId="21" xfId="0" applyNumberFormat="1" applyFont="1" applyFill="1" applyBorder="1" applyAlignment="1">
      <alignment horizontal="center" vertical="center" textRotation="90" wrapText="1"/>
    </xf>
    <xf numFmtId="0" fontId="5" fillId="34" borderId="78" xfId="0" applyNumberFormat="1" applyFont="1" applyFill="1" applyBorder="1" applyAlignment="1">
      <alignment horizontal="center" vertical="center" textRotation="90" wrapText="1"/>
    </xf>
    <xf numFmtId="0" fontId="5" fillId="34" borderId="72" xfId="0" applyNumberFormat="1" applyFont="1" applyFill="1" applyBorder="1" applyAlignment="1">
      <alignment horizontal="center" vertical="center" textRotation="90" wrapText="1"/>
    </xf>
    <xf numFmtId="0" fontId="5" fillId="34" borderId="21" xfId="0" applyNumberFormat="1" applyFont="1" applyFill="1" applyBorder="1" applyAlignment="1">
      <alignment horizontal="center" vertical="center" textRotation="90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4" borderId="7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38</xdr:row>
      <xdr:rowOff>104775</xdr:rowOff>
    </xdr:from>
    <xdr:ext cx="9829800" cy="1504950"/>
    <xdr:sp>
      <xdr:nvSpPr>
        <xdr:cNvPr id="1" name="pole tekstowe 1"/>
        <xdr:cNvSpPr txBox="1">
          <a:spLocks noChangeArrowheads="1"/>
        </xdr:cNvSpPr>
      </xdr:nvSpPr>
      <xdr:spPr>
        <a:xfrm>
          <a:off x="5857875" y="16478250"/>
          <a:ext cx="98298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 "Toksykologia żywności, bezpieczeństwo żywności,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epidemiologia chorób dietozależnych z elementami ergonomii i higieny żywienia"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Bromatologii.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koordynator, który dokonuje wpisu w indeksie.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40</xdr:row>
      <xdr:rowOff>104775</xdr:rowOff>
    </xdr:from>
    <xdr:ext cx="10972800" cy="3219450"/>
    <xdr:sp>
      <xdr:nvSpPr>
        <xdr:cNvPr id="1" name="pole tekstowe 1"/>
        <xdr:cNvSpPr txBox="1">
          <a:spLocks noChangeArrowheads="1"/>
        </xdr:cNvSpPr>
      </xdr:nvSpPr>
      <xdr:spPr>
        <a:xfrm>
          <a:off x="4181475" y="14497050"/>
          <a:ext cx="10972800" cy="3219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"Toksykologia żywności, bezpieczeństwo żywności,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epidemiologia chorób dietozależnych z elementami ergonomii i higieny żywienia"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Bromatologii.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 przedmiotu.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Dietetyka w dermatologii"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kierownik Zakładu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Dietetyki i Żywienia Klinicznego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 przedmiotu.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7"/>
  <sheetViews>
    <sheetView zoomScale="55" zoomScaleNormal="55" zoomScalePageLayoutView="0" workbookViewId="0" topLeftCell="A1">
      <selection activeCell="B15" sqref="B15"/>
    </sheetView>
  </sheetViews>
  <sheetFormatPr defaultColWidth="9.00390625" defaultRowHeight="12.75"/>
  <cols>
    <col min="1" max="1" width="9.125" style="72" customWidth="1"/>
    <col min="2" max="2" width="41.375" style="72" customWidth="1"/>
    <col min="3" max="11" width="9.125" style="72" customWidth="1"/>
    <col min="12" max="12" width="13.375" style="72" bestFit="1" customWidth="1"/>
    <col min="13" max="27" width="9.125" style="72" customWidth="1"/>
    <col min="28" max="28" width="8.00390625" style="72" customWidth="1"/>
    <col min="29" max="34" width="9.125" style="72" customWidth="1"/>
    <col min="35" max="35" width="34.625" style="72" customWidth="1"/>
    <col min="36" max="16384" width="9.125" style="72" customWidth="1"/>
  </cols>
  <sheetData>
    <row r="1" ht="12.75"/>
    <row r="2" ht="12.75"/>
    <row r="3" spans="1:35" ht="21" customHeight="1" thickBot="1">
      <c r="A3" s="633" t="s">
        <v>117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</row>
    <row r="4" spans="1:35" ht="37.5" customHeight="1" thickBot="1">
      <c r="A4" s="634" t="s">
        <v>210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82"/>
    </row>
    <row r="5" spans="1:35" ht="16.5" thickBot="1">
      <c r="A5" s="636" t="s">
        <v>13</v>
      </c>
      <c r="B5" s="639" t="s">
        <v>14</v>
      </c>
      <c r="C5" s="642" t="s">
        <v>7</v>
      </c>
      <c r="D5" s="643"/>
      <c r="E5" s="643"/>
      <c r="F5" s="643"/>
      <c r="G5" s="643"/>
      <c r="H5" s="643"/>
      <c r="I5" s="643"/>
      <c r="J5" s="643"/>
      <c r="K5" s="643"/>
      <c r="L5" s="644"/>
      <c r="M5" s="645" t="s">
        <v>8</v>
      </c>
      <c r="N5" s="646"/>
      <c r="O5" s="649" t="s">
        <v>30</v>
      </c>
      <c r="P5" s="652" t="s">
        <v>29</v>
      </c>
      <c r="Q5" s="642" t="s">
        <v>1</v>
      </c>
      <c r="R5" s="643"/>
      <c r="S5" s="643"/>
      <c r="T5" s="643"/>
      <c r="U5" s="643"/>
      <c r="V5" s="655"/>
      <c r="W5" s="642" t="s">
        <v>0</v>
      </c>
      <c r="X5" s="643"/>
      <c r="Y5" s="643"/>
      <c r="Z5" s="643"/>
      <c r="AA5" s="643"/>
      <c r="AB5" s="655"/>
      <c r="AC5" s="642" t="s">
        <v>20</v>
      </c>
      <c r="AD5" s="643"/>
      <c r="AE5" s="643"/>
      <c r="AF5" s="643"/>
      <c r="AG5" s="643"/>
      <c r="AH5" s="655"/>
      <c r="AI5" s="645" t="s">
        <v>19</v>
      </c>
    </row>
    <row r="6" spans="1:35" ht="16.5" thickBot="1">
      <c r="A6" s="637"/>
      <c r="B6" s="640"/>
      <c r="C6" s="617" t="s">
        <v>23</v>
      </c>
      <c r="D6" s="620"/>
      <c r="E6" s="620"/>
      <c r="F6" s="620"/>
      <c r="G6" s="620"/>
      <c r="H6" s="621"/>
      <c r="I6" s="617" t="s">
        <v>22</v>
      </c>
      <c r="J6" s="620"/>
      <c r="K6" s="620"/>
      <c r="L6" s="619"/>
      <c r="M6" s="647"/>
      <c r="N6" s="648"/>
      <c r="O6" s="650"/>
      <c r="P6" s="653"/>
      <c r="Q6" s="656"/>
      <c r="R6" s="657"/>
      <c r="S6" s="657"/>
      <c r="T6" s="657"/>
      <c r="U6" s="657"/>
      <c r="V6" s="658"/>
      <c r="W6" s="659"/>
      <c r="X6" s="660"/>
      <c r="Y6" s="660"/>
      <c r="Z6" s="660"/>
      <c r="AA6" s="660"/>
      <c r="AB6" s="661"/>
      <c r="AC6" s="659"/>
      <c r="AD6" s="660"/>
      <c r="AE6" s="660"/>
      <c r="AF6" s="660"/>
      <c r="AG6" s="660"/>
      <c r="AH6" s="661"/>
      <c r="AI6" s="647"/>
    </row>
    <row r="7" spans="1:35" ht="16.5" thickBot="1">
      <c r="A7" s="637"/>
      <c r="B7" s="640"/>
      <c r="C7" s="617" t="s">
        <v>4</v>
      </c>
      <c r="D7" s="620"/>
      <c r="E7" s="619"/>
      <c r="F7" s="617" t="s">
        <v>5</v>
      </c>
      <c r="G7" s="620"/>
      <c r="H7" s="621"/>
      <c r="I7" s="626" t="s">
        <v>24</v>
      </c>
      <c r="J7" s="626" t="s">
        <v>11</v>
      </c>
      <c r="K7" s="626" t="s">
        <v>12</v>
      </c>
      <c r="L7" s="626" t="s">
        <v>25</v>
      </c>
      <c r="M7" s="628" t="s">
        <v>10</v>
      </c>
      <c r="N7" s="629"/>
      <c r="O7" s="650"/>
      <c r="P7" s="653"/>
      <c r="Q7" s="659"/>
      <c r="R7" s="660"/>
      <c r="S7" s="660"/>
      <c r="T7" s="660"/>
      <c r="U7" s="660"/>
      <c r="V7" s="661"/>
      <c r="W7" s="628" t="s">
        <v>18</v>
      </c>
      <c r="X7" s="629"/>
      <c r="Y7" s="629"/>
      <c r="Z7" s="629"/>
      <c r="AA7" s="629"/>
      <c r="AB7" s="664"/>
      <c r="AC7" s="628" t="s">
        <v>18</v>
      </c>
      <c r="AD7" s="629"/>
      <c r="AE7" s="629"/>
      <c r="AF7" s="629"/>
      <c r="AG7" s="629"/>
      <c r="AH7" s="664"/>
      <c r="AI7" s="662"/>
    </row>
    <row r="8" spans="1:35" ht="16.5" thickBot="1">
      <c r="A8" s="638"/>
      <c r="B8" s="641"/>
      <c r="C8" s="83" t="s">
        <v>24</v>
      </c>
      <c r="D8" s="84" t="s">
        <v>11</v>
      </c>
      <c r="E8" s="84" t="s">
        <v>12</v>
      </c>
      <c r="F8" s="85" t="s">
        <v>24</v>
      </c>
      <c r="G8" s="86" t="s">
        <v>11</v>
      </c>
      <c r="H8" s="84" t="s">
        <v>12</v>
      </c>
      <c r="I8" s="632"/>
      <c r="J8" s="632"/>
      <c r="K8" s="632"/>
      <c r="L8" s="627"/>
      <c r="M8" s="83" t="s">
        <v>4</v>
      </c>
      <c r="N8" s="87" t="s">
        <v>5</v>
      </c>
      <c r="O8" s="651"/>
      <c r="P8" s="654"/>
      <c r="Q8" s="85" t="s">
        <v>2</v>
      </c>
      <c r="R8" s="88" t="s">
        <v>3</v>
      </c>
      <c r="S8" s="88" t="s">
        <v>9</v>
      </c>
      <c r="T8" s="88" t="s">
        <v>11</v>
      </c>
      <c r="U8" s="88" t="s">
        <v>17</v>
      </c>
      <c r="V8" s="89" t="s">
        <v>12</v>
      </c>
      <c r="W8" s="83" t="s">
        <v>2</v>
      </c>
      <c r="X8" s="86" t="s">
        <v>3</v>
      </c>
      <c r="Y8" s="86" t="s">
        <v>9</v>
      </c>
      <c r="Z8" s="86" t="s">
        <v>11</v>
      </c>
      <c r="AA8" s="86" t="s">
        <v>17</v>
      </c>
      <c r="AB8" s="84" t="s">
        <v>12</v>
      </c>
      <c r="AC8" s="83" t="s">
        <v>2</v>
      </c>
      <c r="AD8" s="86" t="s">
        <v>3</v>
      </c>
      <c r="AE8" s="86" t="s">
        <v>9</v>
      </c>
      <c r="AF8" s="86" t="s">
        <v>11</v>
      </c>
      <c r="AG8" s="86" t="s">
        <v>17</v>
      </c>
      <c r="AH8" s="84" t="s">
        <v>12</v>
      </c>
      <c r="AI8" s="663"/>
    </row>
    <row r="9" spans="1:35" ht="31.5">
      <c r="A9" s="90">
        <v>1</v>
      </c>
      <c r="B9" s="91" t="s">
        <v>37</v>
      </c>
      <c r="C9" s="310">
        <v>3.5</v>
      </c>
      <c r="D9" s="311"/>
      <c r="E9" s="312"/>
      <c r="F9" s="310"/>
      <c r="G9" s="313"/>
      <c r="H9" s="314"/>
      <c r="I9" s="315">
        <f aca="true" t="shared" si="0" ref="I9:K12">C9+F9</f>
        <v>3.5</v>
      </c>
      <c r="J9" s="316">
        <f t="shared" si="0"/>
        <v>0</v>
      </c>
      <c r="K9" s="317">
        <f t="shared" si="0"/>
        <v>0</v>
      </c>
      <c r="L9" s="318">
        <f>SUM(I9:K9)</f>
        <v>3.5</v>
      </c>
      <c r="M9" s="319" t="s">
        <v>38</v>
      </c>
      <c r="N9" s="320"/>
      <c r="O9" s="321">
        <f aca="true" t="shared" si="1" ref="O9:O16">SUM(Q9:T9)</f>
        <v>45</v>
      </c>
      <c r="P9" s="322">
        <f aca="true" t="shared" si="2" ref="P9:P16">SUM(Q9:V9)</f>
        <v>88</v>
      </c>
      <c r="Q9" s="315">
        <v>30</v>
      </c>
      <c r="R9" s="316">
        <f aca="true" t="shared" si="3" ref="Q9:V14">X9+AD9</f>
        <v>0</v>
      </c>
      <c r="S9" s="316">
        <f t="shared" si="3"/>
        <v>15</v>
      </c>
      <c r="T9" s="316">
        <f t="shared" si="3"/>
        <v>0</v>
      </c>
      <c r="U9" s="316">
        <f t="shared" si="3"/>
        <v>43</v>
      </c>
      <c r="V9" s="317">
        <f t="shared" si="3"/>
        <v>0</v>
      </c>
      <c r="W9" s="310">
        <v>30</v>
      </c>
      <c r="X9" s="311"/>
      <c r="Y9" s="311">
        <v>15</v>
      </c>
      <c r="Z9" s="311"/>
      <c r="AA9" s="311">
        <v>43</v>
      </c>
      <c r="AB9" s="314"/>
      <c r="AC9" s="310"/>
      <c r="AD9" s="312"/>
      <c r="AE9" s="312"/>
      <c r="AF9" s="312"/>
      <c r="AG9" s="311"/>
      <c r="AH9" s="314"/>
      <c r="AI9" s="104" t="s">
        <v>39</v>
      </c>
    </row>
    <row r="10" spans="1:35" ht="15.75">
      <c r="A10" s="105">
        <v>2</v>
      </c>
      <c r="B10" s="106" t="s">
        <v>138</v>
      </c>
      <c r="C10" s="323">
        <v>3</v>
      </c>
      <c r="D10" s="324"/>
      <c r="E10" s="325"/>
      <c r="F10" s="323"/>
      <c r="G10" s="326"/>
      <c r="H10" s="327"/>
      <c r="I10" s="328">
        <f t="shared" si="0"/>
        <v>3</v>
      </c>
      <c r="J10" s="329">
        <f t="shared" si="0"/>
        <v>0</v>
      </c>
      <c r="K10" s="330">
        <f t="shared" si="0"/>
        <v>0</v>
      </c>
      <c r="L10" s="331">
        <f>SUM(I10:K10)</f>
        <v>3</v>
      </c>
      <c r="M10" s="332" t="s">
        <v>38</v>
      </c>
      <c r="N10" s="333"/>
      <c r="O10" s="334">
        <f t="shared" si="1"/>
        <v>40</v>
      </c>
      <c r="P10" s="335">
        <f t="shared" si="2"/>
        <v>75</v>
      </c>
      <c r="Q10" s="328">
        <f t="shared" si="3"/>
        <v>25</v>
      </c>
      <c r="R10" s="329">
        <f t="shared" si="3"/>
        <v>0</v>
      </c>
      <c r="S10" s="329">
        <f t="shared" si="3"/>
        <v>15</v>
      </c>
      <c r="T10" s="329">
        <f t="shared" si="3"/>
        <v>0</v>
      </c>
      <c r="U10" s="329">
        <f t="shared" si="3"/>
        <v>35</v>
      </c>
      <c r="V10" s="336">
        <f t="shared" si="3"/>
        <v>0</v>
      </c>
      <c r="W10" s="323">
        <v>25</v>
      </c>
      <c r="X10" s="324"/>
      <c r="Y10" s="324">
        <v>15</v>
      </c>
      <c r="Z10" s="324"/>
      <c r="AA10" s="324">
        <v>35</v>
      </c>
      <c r="AB10" s="327"/>
      <c r="AC10" s="323"/>
      <c r="AD10" s="324"/>
      <c r="AE10" s="325"/>
      <c r="AF10" s="325"/>
      <c r="AG10" s="324"/>
      <c r="AH10" s="327"/>
      <c r="AI10" s="111" t="s">
        <v>40</v>
      </c>
    </row>
    <row r="11" spans="1:35" ht="31.5">
      <c r="A11" s="105">
        <v>3</v>
      </c>
      <c r="B11" s="106" t="s">
        <v>43</v>
      </c>
      <c r="C11" s="323"/>
      <c r="D11" s="324"/>
      <c r="E11" s="325"/>
      <c r="F11" s="323">
        <v>2.5</v>
      </c>
      <c r="G11" s="326"/>
      <c r="H11" s="327"/>
      <c r="I11" s="328">
        <f t="shared" si="0"/>
        <v>2.5</v>
      </c>
      <c r="J11" s="329">
        <f t="shared" si="0"/>
        <v>0</v>
      </c>
      <c r="K11" s="330">
        <f t="shared" si="0"/>
        <v>0</v>
      </c>
      <c r="L11" s="331">
        <f>SUM(I11:K11)</f>
        <v>2.5</v>
      </c>
      <c r="M11" s="332"/>
      <c r="N11" s="333" t="s">
        <v>38</v>
      </c>
      <c r="O11" s="334">
        <f t="shared" si="1"/>
        <v>30</v>
      </c>
      <c r="P11" s="335">
        <f t="shared" si="2"/>
        <v>62</v>
      </c>
      <c r="Q11" s="328">
        <f t="shared" si="3"/>
        <v>15</v>
      </c>
      <c r="R11" s="329">
        <f t="shared" si="3"/>
        <v>0</v>
      </c>
      <c r="S11" s="329">
        <f t="shared" si="3"/>
        <v>15</v>
      </c>
      <c r="T11" s="329">
        <f t="shared" si="3"/>
        <v>0</v>
      </c>
      <c r="U11" s="329">
        <f t="shared" si="3"/>
        <v>32</v>
      </c>
      <c r="V11" s="336">
        <f t="shared" si="3"/>
        <v>0</v>
      </c>
      <c r="W11" s="323"/>
      <c r="X11" s="324"/>
      <c r="Y11" s="324"/>
      <c r="Z11" s="324"/>
      <c r="AA11" s="324"/>
      <c r="AB11" s="327"/>
      <c r="AC11" s="323">
        <v>15</v>
      </c>
      <c r="AD11" s="324"/>
      <c r="AE11" s="325">
        <v>15</v>
      </c>
      <c r="AF11" s="325"/>
      <c r="AG11" s="324">
        <v>32</v>
      </c>
      <c r="AH11" s="325"/>
      <c r="AI11" s="111" t="s">
        <v>44</v>
      </c>
    </row>
    <row r="12" spans="1:35" ht="31.5">
      <c r="A12" s="203">
        <v>4</v>
      </c>
      <c r="B12" s="106" t="s">
        <v>45</v>
      </c>
      <c r="C12" s="323">
        <v>6</v>
      </c>
      <c r="D12" s="324"/>
      <c r="E12" s="325"/>
      <c r="F12" s="323">
        <v>6.5</v>
      </c>
      <c r="G12" s="326"/>
      <c r="H12" s="327"/>
      <c r="I12" s="328">
        <f t="shared" si="0"/>
        <v>12.5</v>
      </c>
      <c r="J12" s="329">
        <f t="shared" si="0"/>
        <v>0</v>
      </c>
      <c r="K12" s="330">
        <f t="shared" si="0"/>
        <v>0</v>
      </c>
      <c r="L12" s="331">
        <f>SUM(I12:K12)</f>
        <v>12.5</v>
      </c>
      <c r="M12" s="332"/>
      <c r="N12" s="333" t="s">
        <v>38</v>
      </c>
      <c r="O12" s="334">
        <f t="shared" si="1"/>
        <v>190</v>
      </c>
      <c r="P12" s="335">
        <f t="shared" si="2"/>
        <v>310</v>
      </c>
      <c r="Q12" s="328">
        <f t="shared" si="3"/>
        <v>45</v>
      </c>
      <c r="R12" s="329">
        <f t="shared" si="3"/>
        <v>0</v>
      </c>
      <c r="S12" s="329">
        <f t="shared" si="3"/>
        <v>145</v>
      </c>
      <c r="T12" s="329">
        <f t="shared" si="3"/>
        <v>0</v>
      </c>
      <c r="U12" s="329">
        <f t="shared" si="3"/>
        <v>120</v>
      </c>
      <c r="V12" s="336">
        <f t="shared" si="3"/>
        <v>0</v>
      </c>
      <c r="W12" s="323">
        <v>25</v>
      </c>
      <c r="X12" s="324"/>
      <c r="Y12" s="324">
        <v>70</v>
      </c>
      <c r="Z12" s="324"/>
      <c r="AA12" s="324">
        <v>55</v>
      </c>
      <c r="AB12" s="327"/>
      <c r="AC12" s="323">
        <v>20</v>
      </c>
      <c r="AD12" s="324"/>
      <c r="AE12" s="325">
        <v>75</v>
      </c>
      <c r="AF12" s="325"/>
      <c r="AG12" s="324">
        <v>65</v>
      </c>
      <c r="AH12" s="325"/>
      <c r="AI12" s="106" t="s">
        <v>114</v>
      </c>
    </row>
    <row r="13" spans="1:35" s="1" customFormat="1" ht="31.5">
      <c r="A13" s="203">
        <v>5</v>
      </c>
      <c r="B13" s="106" t="s">
        <v>46</v>
      </c>
      <c r="C13" s="337">
        <v>7.5</v>
      </c>
      <c r="D13" s="324"/>
      <c r="E13" s="325"/>
      <c r="F13" s="323">
        <v>7.5</v>
      </c>
      <c r="G13" s="326"/>
      <c r="H13" s="325"/>
      <c r="I13" s="328">
        <v>15</v>
      </c>
      <c r="J13" s="329">
        <f aca="true" t="shared" si="4" ref="J13:K17">D13+G13</f>
        <v>0</v>
      </c>
      <c r="K13" s="330">
        <f t="shared" si="4"/>
        <v>0</v>
      </c>
      <c r="L13" s="331">
        <v>15</v>
      </c>
      <c r="M13" s="332"/>
      <c r="N13" s="333" t="s">
        <v>38</v>
      </c>
      <c r="O13" s="334">
        <f t="shared" si="1"/>
        <v>240</v>
      </c>
      <c r="P13" s="335">
        <f t="shared" si="2"/>
        <v>374</v>
      </c>
      <c r="Q13" s="328">
        <f t="shared" si="3"/>
        <v>60</v>
      </c>
      <c r="R13" s="329">
        <f t="shared" si="3"/>
        <v>60</v>
      </c>
      <c r="S13" s="329">
        <f t="shared" si="3"/>
        <v>120</v>
      </c>
      <c r="T13" s="329">
        <f t="shared" si="3"/>
        <v>0</v>
      </c>
      <c r="U13" s="329">
        <f t="shared" si="3"/>
        <v>134</v>
      </c>
      <c r="V13" s="336">
        <f t="shared" si="3"/>
        <v>0</v>
      </c>
      <c r="W13" s="323">
        <v>30</v>
      </c>
      <c r="X13" s="324">
        <v>30</v>
      </c>
      <c r="Y13" s="324">
        <v>60</v>
      </c>
      <c r="Z13" s="324"/>
      <c r="AA13" s="324">
        <v>67</v>
      </c>
      <c r="AB13" s="327"/>
      <c r="AC13" s="323">
        <v>30</v>
      </c>
      <c r="AD13" s="324">
        <v>30</v>
      </c>
      <c r="AE13" s="325">
        <v>60</v>
      </c>
      <c r="AF13" s="325"/>
      <c r="AG13" s="324">
        <v>67</v>
      </c>
      <c r="AH13" s="325"/>
      <c r="AI13" s="106" t="s">
        <v>31</v>
      </c>
    </row>
    <row r="14" spans="1:35" s="1" customFormat="1" ht="31.5">
      <c r="A14" s="105">
        <v>6</v>
      </c>
      <c r="B14" s="185" t="s">
        <v>206</v>
      </c>
      <c r="C14" s="338">
        <v>1</v>
      </c>
      <c r="D14" s="339"/>
      <c r="E14" s="340"/>
      <c r="F14" s="341"/>
      <c r="G14" s="342"/>
      <c r="H14" s="340"/>
      <c r="I14" s="341">
        <f>C14+F14</f>
        <v>1</v>
      </c>
      <c r="J14" s="339">
        <f t="shared" si="4"/>
        <v>0</v>
      </c>
      <c r="K14" s="343">
        <f t="shared" si="4"/>
        <v>0</v>
      </c>
      <c r="L14" s="344">
        <f>SUM(I14:K14)</f>
        <v>1</v>
      </c>
      <c r="M14" s="345" t="s">
        <v>41</v>
      </c>
      <c r="N14" s="346"/>
      <c r="O14" s="347">
        <f t="shared" si="1"/>
        <v>13</v>
      </c>
      <c r="P14" s="347">
        <f t="shared" si="2"/>
        <v>25</v>
      </c>
      <c r="Q14" s="341">
        <f t="shared" si="3"/>
        <v>13</v>
      </c>
      <c r="R14" s="339">
        <f t="shared" si="3"/>
        <v>0</v>
      </c>
      <c r="S14" s="339">
        <f t="shared" si="3"/>
        <v>0</v>
      </c>
      <c r="T14" s="339">
        <f t="shared" si="3"/>
        <v>0</v>
      </c>
      <c r="U14" s="339">
        <f t="shared" si="3"/>
        <v>12</v>
      </c>
      <c r="V14" s="348">
        <f t="shared" si="3"/>
        <v>0</v>
      </c>
      <c r="W14" s="341">
        <v>13</v>
      </c>
      <c r="X14" s="339"/>
      <c r="Y14" s="339"/>
      <c r="Z14" s="339"/>
      <c r="AA14" s="339">
        <v>12</v>
      </c>
      <c r="AB14" s="348"/>
      <c r="AC14" s="341"/>
      <c r="AD14" s="338"/>
      <c r="AE14" s="338"/>
      <c r="AF14" s="338"/>
      <c r="AG14" s="339"/>
      <c r="AH14" s="340"/>
      <c r="AI14" s="118" t="s">
        <v>36</v>
      </c>
    </row>
    <row r="15" spans="1:35" s="1" customFormat="1" ht="31.5">
      <c r="A15" s="105">
        <v>7</v>
      </c>
      <c r="B15" s="578" t="s">
        <v>215</v>
      </c>
      <c r="C15" s="337"/>
      <c r="D15" s="324"/>
      <c r="E15" s="325"/>
      <c r="F15" s="323">
        <v>1.5</v>
      </c>
      <c r="G15" s="324"/>
      <c r="H15" s="325"/>
      <c r="I15" s="328">
        <f>C15+F15</f>
        <v>1.5</v>
      </c>
      <c r="J15" s="329">
        <f t="shared" si="4"/>
        <v>0</v>
      </c>
      <c r="K15" s="330">
        <f t="shared" si="4"/>
        <v>0</v>
      </c>
      <c r="L15" s="331">
        <f>SUM(I15:K15)</f>
        <v>1.5</v>
      </c>
      <c r="M15" s="332"/>
      <c r="N15" s="333" t="s">
        <v>41</v>
      </c>
      <c r="O15" s="334">
        <f t="shared" si="1"/>
        <v>15</v>
      </c>
      <c r="P15" s="335">
        <f t="shared" si="2"/>
        <v>40</v>
      </c>
      <c r="Q15" s="328">
        <f aca="true" t="shared" si="5" ref="Q15:R17">W15+AC15</f>
        <v>0</v>
      </c>
      <c r="R15" s="329">
        <f t="shared" si="5"/>
        <v>0</v>
      </c>
      <c r="S15" s="329">
        <v>15</v>
      </c>
      <c r="T15" s="329">
        <f aca="true" t="shared" si="6" ref="T15:V17">Z15+AF15</f>
        <v>0</v>
      </c>
      <c r="U15" s="329">
        <f t="shared" si="6"/>
        <v>25</v>
      </c>
      <c r="V15" s="336">
        <f t="shared" si="6"/>
        <v>0</v>
      </c>
      <c r="W15" s="323"/>
      <c r="X15" s="337"/>
      <c r="Y15" s="337"/>
      <c r="Z15" s="337"/>
      <c r="AA15" s="324"/>
      <c r="AB15" s="327"/>
      <c r="AC15" s="323"/>
      <c r="AD15" s="337"/>
      <c r="AE15" s="349">
        <v>15</v>
      </c>
      <c r="AF15" s="337"/>
      <c r="AG15" s="324">
        <v>25</v>
      </c>
      <c r="AH15" s="325"/>
      <c r="AI15" s="106" t="s">
        <v>33</v>
      </c>
    </row>
    <row r="16" spans="1:35" s="1" customFormat="1" ht="15.75">
      <c r="A16" s="105">
        <v>8</v>
      </c>
      <c r="B16" s="106" t="s">
        <v>214</v>
      </c>
      <c r="C16" s="323">
        <v>1.5</v>
      </c>
      <c r="D16" s="324"/>
      <c r="E16" s="325"/>
      <c r="F16" s="323">
        <v>2</v>
      </c>
      <c r="G16" s="326"/>
      <c r="H16" s="327"/>
      <c r="I16" s="328">
        <f>C16+F16</f>
        <v>3.5</v>
      </c>
      <c r="J16" s="329">
        <f t="shared" si="4"/>
        <v>0</v>
      </c>
      <c r="K16" s="330">
        <f t="shared" si="4"/>
        <v>0</v>
      </c>
      <c r="L16" s="331">
        <f>SUM(I16:K16)</f>
        <v>3.5</v>
      </c>
      <c r="M16" s="350"/>
      <c r="N16" s="333" t="s">
        <v>41</v>
      </c>
      <c r="O16" s="334">
        <f t="shared" si="1"/>
        <v>60</v>
      </c>
      <c r="P16" s="335">
        <f t="shared" si="2"/>
        <v>88</v>
      </c>
      <c r="Q16" s="328">
        <f t="shared" si="5"/>
        <v>0</v>
      </c>
      <c r="R16" s="329">
        <f t="shared" si="5"/>
        <v>0</v>
      </c>
      <c r="S16" s="329">
        <f>Y16+AE16</f>
        <v>60</v>
      </c>
      <c r="T16" s="329">
        <f t="shared" si="6"/>
        <v>0</v>
      </c>
      <c r="U16" s="329">
        <f t="shared" si="6"/>
        <v>28</v>
      </c>
      <c r="V16" s="336">
        <f t="shared" si="6"/>
        <v>0</v>
      </c>
      <c r="W16" s="323"/>
      <c r="X16" s="324"/>
      <c r="Y16" s="324">
        <v>30</v>
      </c>
      <c r="Z16" s="324"/>
      <c r="AA16" s="324">
        <v>8</v>
      </c>
      <c r="AB16" s="327"/>
      <c r="AC16" s="323"/>
      <c r="AD16" s="337"/>
      <c r="AE16" s="337">
        <v>30</v>
      </c>
      <c r="AF16" s="337"/>
      <c r="AG16" s="324">
        <v>20</v>
      </c>
      <c r="AH16" s="325"/>
      <c r="AI16" s="106" t="s">
        <v>55</v>
      </c>
    </row>
    <row r="17" spans="1:35" s="1" customFormat="1" ht="15.75">
      <c r="A17" s="105">
        <v>9</v>
      </c>
      <c r="B17" s="106" t="s">
        <v>56</v>
      </c>
      <c r="C17" s="337">
        <v>0</v>
      </c>
      <c r="D17" s="324"/>
      <c r="E17" s="325"/>
      <c r="F17" s="323">
        <v>0</v>
      </c>
      <c r="G17" s="325"/>
      <c r="H17" s="327"/>
      <c r="I17" s="328">
        <f>C17+F17</f>
        <v>0</v>
      </c>
      <c r="J17" s="329">
        <f t="shared" si="4"/>
        <v>0</v>
      </c>
      <c r="K17" s="330">
        <f t="shared" si="4"/>
        <v>0</v>
      </c>
      <c r="L17" s="331">
        <f>SUM(I17:K17)</f>
        <v>0</v>
      </c>
      <c r="M17" s="332"/>
      <c r="N17" s="333" t="s">
        <v>41</v>
      </c>
      <c r="O17" s="334">
        <v>60</v>
      </c>
      <c r="P17" s="335">
        <v>60</v>
      </c>
      <c r="Q17" s="328">
        <f t="shared" si="5"/>
        <v>0</v>
      </c>
      <c r="R17" s="329">
        <f t="shared" si="5"/>
        <v>0</v>
      </c>
      <c r="S17" s="329">
        <v>60</v>
      </c>
      <c r="T17" s="329">
        <f t="shared" si="6"/>
        <v>0</v>
      </c>
      <c r="U17" s="329">
        <f t="shared" si="6"/>
        <v>0</v>
      </c>
      <c r="V17" s="336">
        <f t="shared" si="6"/>
        <v>0</v>
      </c>
      <c r="W17" s="323"/>
      <c r="X17" s="324"/>
      <c r="Y17" s="324">
        <v>30</v>
      </c>
      <c r="Z17" s="324"/>
      <c r="AA17" s="324"/>
      <c r="AB17" s="327"/>
      <c r="AC17" s="323"/>
      <c r="AD17" s="337"/>
      <c r="AE17" s="337">
        <v>30</v>
      </c>
      <c r="AF17" s="337"/>
      <c r="AG17" s="324"/>
      <c r="AH17" s="325"/>
      <c r="AI17" s="118" t="s">
        <v>57</v>
      </c>
    </row>
    <row r="18" spans="1:35" s="1" customFormat="1" ht="31.5">
      <c r="A18" s="105"/>
      <c r="B18" s="120" t="s">
        <v>58</v>
      </c>
      <c r="C18" s="349"/>
      <c r="D18" s="351"/>
      <c r="E18" s="352"/>
      <c r="F18" s="353"/>
      <c r="G18" s="352"/>
      <c r="H18" s="354"/>
      <c r="I18" s="355"/>
      <c r="J18" s="356"/>
      <c r="K18" s="357"/>
      <c r="L18" s="358"/>
      <c r="M18" s="359" t="s">
        <v>41</v>
      </c>
      <c r="N18" s="360"/>
      <c r="O18" s="361">
        <v>4</v>
      </c>
      <c r="P18" s="335">
        <v>4</v>
      </c>
      <c r="Q18" s="355">
        <v>4</v>
      </c>
      <c r="R18" s="356">
        <v>0</v>
      </c>
      <c r="S18" s="356">
        <v>0</v>
      </c>
      <c r="T18" s="356">
        <v>0</v>
      </c>
      <c r="U18" s="356">
        <v>0</v>
      </c>
      <c r="V18" s="362">
        <v>0</v>
      </c>
      <c r="W18" s="353">
        <v>4</v>
      </c>
      <c r="X18" s="351"/>
      <c r="Y18" s="351"/>
      <c r="Z18" s="351"/>
      <c r="AA18" s="351"/>
      <c r="AB18" s="354"/>
      <c r="AC18" s="353"/>
      <c r="AD18" s="349"/>
      <c r="AE18" s="349"/>
      <c r="AF18" s="349"/>
      <c r="AG18" s="351"/>
      <c r="AH18" s="352"/>
      <c r="AI18" s="118" t="s">
        <v>36</v>
      </c>
    </row>
    <row r="19" spans="1:35" s="1" customFormat="1" ht="15.75">
      <c r="A19" s="105"/>
      <c r="B19" s="120" t="s">
        <v>59</v>
      </c>
      <c r="C19" s="349"/>
      <c r="D19" s="351"/>
      <c r="E19" s="352"/>
      <c r="F19" s="353"/>
      <c r="G19" s="352"/>
      <c r="H19" s="354"/>
      <c r="I19" s="355"/>
      <c r="J19" s="356"/>
      <c r="K19" s="357"/>
      <c r="L19" s="358"/>
      <c r="M19" s="363" t="s">
        <v>41</v>
      </c>
      <c r="N19" s="364"/>
      <c r="O19" s="361">
        <v>0</v>
      </c>
      <c r="P19" s="335">
        <f>SUM(Q19:V19)</f>
        <v>0</v>
      </c>
      <c r="Q19" s="355">
        <v>0</v>
      </c>
      <c r="R19" s="356">
        <v>0</v>
      </c>
      <c r="S19" s="356">
        <v>0</v>
      </c>
      <c r="T19" s="356">
        <v>0</v>
      </c>
      <c r="U19" s="356">
        <v>0</v>
      </c>
      <c r="V19" s="362">
        <v>0</v>
      </c>
      <c r="W19" s="353"/>
      <c r="X19" s="351"/>
      <c r="Y19" s="351"/>
      <c r="Z19" s="351"/>
      <c r="AA19" s="351"/>
      <c r="AB19" s="354"/>
      <c r="AC19" s="353"/>
      <c r="AD19" s="349"/>
      <c r="AE19" s="349"/>
      <c r="AF19" s="349"/>
      <c r="AG19" s="351"/>
      <c r="AH19" s="352"/>
      <c r="AI19" s="118" t="s">
        <v>60</v>
      </c>
    </row>
    <row r="20" spans="1:35" s="1" customFormat="1" ht="31.5">
      <c r="A20" s="105">
        <v>11</v>
      </c>
      <c r="B20" s="106" t="s">
        <v>61</v>
      </c>
      <c r="C20" s="337"/>
      <c r="D20" s="324"/>
      <c r="E20" s="325"/>
      <c r="F20" s="323"/>
      <c r="G20" s="324"/>
      <c r="H20" s="327">
        <v>1</v>
      </c>
      <c r="I20" s="328">
        <f aca="true" t="shared" si="7" ref="I20:K22">C20+F20</f>
        <v>0</v>
      </c>
      <c r="J20" s="329">
        <f t="shared" si="7"/>
        <v>0</v>
      </c>
      <c r="K20" s="330">
        <f t="shared" si="7"/>
        <v>1</v>
      </c>
      <c r="L20" s="331">
        <f>SUM(I20:K20)</f>
        <v>1</v>
      </c>
      <c r="M20" s="332"/>
      <c r="N20" s="365" t="s">
        <v>62</v>
      </c>
      <c r="O20" s="334">
        <f>SUM(Q20:T20)</f>
        <v>0</v>
      </c>
      <c r="P20" s="335">
        <v>25</v>
      </c>
      <c r="Q20" s="328">
        <f aca="true" t="shared" si="8" ref="Q20:U22">W20+AC20</f>
        <v>0</v>
      </c>
      <c r="R20" s="329">
        <f t="shared" si="8"/>
        <v>0</v>
      </c>
      <c r="S20" s="329">
        <f t="shared" si="8"/>
        <v>0</v>
      </c>
      <c r="T20" s="329">
        <f t="shared" si="8"/>
        <v>0</v>
      </c>
      <c r="U20" s="329">
        <f t="shared" si="8"/>
        <v>0</v>
      </c>
      <c r="V20" s="336">
        <v>25</v>
      </c>
      <c r="W20" s="323"/>
      <c r="X20" s="324"/>
      <c r="Y20" s="324"/>
      <c r="Z20" s="324"/>
      <c r="AA20" s="324"/>
      <c r="AB20" s="327"/>
      <c r="AC20" s="323"/>
      <c r="AD20" s="337"/>
      <c r="AE20" s="337"/>
      <c r="AF20" s="337"/>
      <c r="AG20" s="324"/>
      <c r="AH20" s="327">
        <v>25</v>
      </c>
      <c r="AI20" s="106" t="s">
        <v>63</v>
      </c>
    </row>
    <row r="21" spans="1:35" s="1" customFormat="1" ht="31.5">
      <c r="A21" s="105">
        <v>12</v>
      </c>
      <c r="B21" s="118" t="s">
        <v>64</v>
      </c>
      <c r="C21" s="337"/>
      <c r="D21" s="324"/>
      <c r="E21" s="325"/>
      <c r="F21" s="323"/>
      <c r="G21" s="324"/>
      <c r="H21" s="327">
        <v>1</v>
      </c>
      <c r="I21" s="328">
        <f t="shared" si="7"/>
        <v>0</v>
      </c>
      <c r="J21" s="329">
        <f t="shared" si="7"/>
        <v>0</v>
      </c>
      <c r="K21" s="330">
        <f t="shared" si="7"/>
        <v>1</v>
      </c>
      <c r="L21" s="331">
        <f>SUM(I21:K21)</f>
        <v>1</v>
      </c>
      <c r="M21" s="332"/>
      <c r="N21" s="333" t="s">
        <v>41</v>
      </c>
      <c r="O21" s="334">
        <f>SUM(Q21:T21)</f>
        <v>0</v>
      </c>
      <c r="P21" s="335">
        <v>25</v>
      </c>
      <c r="Q21" s="328">
        <f t="shared" si="8"/>
        <v>0</v>
      </c>
      <c r="R21" s="329">
        <f t="shared" si="8"/>
        <v>0</v>
      </c>
      <c r="S21" s="329">
        <f t="shared" si="8"/>
        <v>0</v>
      </c>
      <c r="T21" s="329">
        <f t="shared" si="8"/>
        <v>0</v>
      </c>
      <c r="U21" s="329">
        <f t="shared" si="8"/>
        <v>0</v>
      </c>
      <c r="V21" s="336">
        <v>25</v>
      </c>
      <c r="W21" s="323"/>
      <c r="X21" s="324"/>
      <c r="Y21" s="324"/>
      <c r="Z21" s="324"/>
      <c r="AA21" s="324"/>
      <c r="AB21" s="327"/>
      <c r="AC21" s="323"/>
      <c r="AD21" s="337"/>
      <c r="AE21" s="337"/>
      <c r="AF21" s="337"/>
      <c r="AG21" s="324"/>
      <c r="AH21" s="327">
        <v>25</v>
      </c>
      <c r="AI21" s="106" t="s">
        <v>65</v>
      </c>
    </row>
    <row r="22" spans="1:35" s="1" customFormat="1" ht="33.75" customHeight="1">
      <c r="A22" s="105">
        <v>14</v>
      </c>
      <c r="B22" s="106" t="s">
        <v>66</v>
      </c>
      <c r="C22" s="323"/>
      <c r="D22" s="324"/>
      <c r="E22" s="325"/>
      <c r="F22" s="323"/>
      <c r="G22" s="326"/>
      <c r="H22" s="327">
        <v>1</v>
      </c>
      <c r="I22" s="328">
        <f t="shared" si="7"/>
        <v>0</v>
      </c>
      <c r="J22" s="329">
        <f t="shared" si="7"/>
        <v>0</v>
      </c>
      <c r="K22" s="330">
        <f t="shared" si="7"/>
        <v>1</v>
      </c>
      <c r="L22" s="331">
        <f>SUM(I22:K22)</f>
        <v>1</v>
      </c>
      <c r="M22" s="332"/>
      <c r="N22" s="365" t="s">
        <v>62</v>
      </c>
      <c r="O22" s="334">
        <f>SUM(Q22:T22)</f>
        <v>0</v>
      </c>
      <c r="P22" s="335">
        <v>25</v>
      </c>
      <c r="Q22" s="328">
        <f t="shared" si="8"/>
        <v>0</v>
      </c>
      <c r="R22" s="329">
        <f t="shared" si="8"/>
        <v>0</v>
      </c>
      <c r="S22" s="329">
        <f t="shared" si="8"/>
        <v>0</v>
      </c>
      <c r="T22" s="329">
        <f t="shared" si="8"/>
        <v>0</v>
      </c>
      <c r="U22" s="329">
        <f t="shared" si="8"/>
        <v>0</v>
      </c>
      <c r="V22" s="336">
        <v>25</v>
      </c>
      <c r="W22" s="323"/>
      <c r="X22" s="324"/>
      <c r="Y22" s="324"/>
      <c r="Z22" s="324"/>
      <c r="AA22" s="324"/>
      <c r="AB22" s="327"/>
      <c r="AC22" s="323"/>
      <c r="AD22" s="337"/>
      <c r="AE22" s="337"/>
      <c r="AF22" s="337"/>
      <c r="AG22" s="324"/>
      <c r="AH22" s="325">
        <v>25</v>
      </c>
      <c r="AI22" s="106" t="s">
        <v>67</v>
      </c>
    </row>
    <row r="23" spans="2:34" s="1" customFormat="1" ht="26.25" customHeight="1">
      <c r="B23" s="216" t="s">
        <v>120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</row>
    <row r="24" spans="1:35" s="1" customFormat="1" ht="27" customHeight="1">
      <c r="A24" s="105">
        <v>15</v>
      </c>
      <c r="B24" s="106" t="s">
        <v>121</v>
      </c>
      <c r="C24" s="337"/>
      <c r="D24" s="324"/>
      <c r="E24" s="325"/>
      <c r="F24" s="323">
        <v>1.5</v>
      </c>
      <c r="G24" s="326"/>
      <c r="H24" s="325"/>
      <c r="I24" s="328">
        <f aca="true" t="shared" si="9" ref="I24:K33">C24+F24</f>
        <v>1.5</v>
      </c>
      <c r="J24" s="329">
        <f t="shared" si="9"/>
        <v>0</v>
      </c>
      <c r="K24" s="330">
        <f t="shared" si="9"/>
        <v>0</v>
      </c>
      <c r="L24" s="331">
        <f aca="true" t="shared" si="10" ref="L24:L33">SUM(I24:K24)</f>
        <v>1.5</v>
      </c>
      <c r="M24" s="332"/>
      <c r="N24" s="333" t="s">
        <v>41</v>
      </c>
      <c r="O24" s="334">
        <f aca="true" t="shared" si="11" ref="O24:O33">SUM(Q24:T24)</f>
        <v>15</v>
      </c>
      <c r="P24" s="335">
        <f aca="true" t="shared" si="12" ref="P24:P33">SUM(Q24:V24)</f>
        <v>38</v>
      </c>
      <c r="Q24" s="328">
        <f aca="true" t="shared" si="13" ref="Q24:V24">W24+AC24</f>
        <v>15</v>
      </c>
      <c r="R24" s="329">
        <f t="shared" si="13"/>
        <v>0</v>
      </c>
      <c r="S24" s="329">
        <f t="shared" si="13"/>
        <v>0</v>
      </c>
      <c r="T24" s="329">
        <f t="shared" si="13"/>
        <v>0</v>
      </c>
      <c r="U24" s="329">
        <f t="shared" si="13"/>
        <v>23</v>
      </c>
      <c r="V24" s="336">
        <f t="shared" si="13"/>
        <v>0</v>
      </c>
      <c r="W24" s="323"/>
      <c r="X24" s="324"/>
      <c r="Y24" s="324"/>
      <c r="Z24" s="324"/>
      <c r="AA24" s="324"/>
      <c r="AB24" s="327"/>
      <c r="AC24" s="323">
        <v>15</v>
      </c>
      <c r="AD24" s="337"/>
      <c r="AE24" s="324">
        <v>0</v>
      </c>
      <c r="AF24" s="324"/>
      <c r="AG24" s="324">
        <v>23</v>
      </c>
      <c r="AH24" s="325"/>
      <c r="AI24" s="106" t="s">
        <v>48</v>
      </c>
    </row>
    <row r="25" spans="1:35" s="1" customFormat="1" ht="31.5">
      <c r="A25" s="105">
        <v>16</v>
      </c>
      <c r="B25" s="106" t="s">
        <v>122</v>
      </c>
      <c r="C25" s="337"/>
      <c r="D25" s="324"/>
      <c r="E25" s="325"/>
      <c r="F25" s="323">
        <v>2</v>
      </c>
      <c r="G25" s="326"/>
      <c r="H25" s="325"/>
      <c r="I25" s="328">
        <f t="shared" si="9"/>
        <v>2</v>
      </c>
      <c r="J25" s="329">
        <f t="shared" si="9"/>
        <v>0</v>
      </c>
      <c r="K25" s="330">
        <f t="shared" si="9"/>
        <v>0</v>
      </c>
      <c r="L25" s="331">
        <f t="shared" si="10"/>
        <v>2</v>
      </c>
      <c r="M25" s="332"/>
      <c r="N25" s="333" t="s">
        <v>41</v>
      </c>
      <c r="O25" s="334">
        <f t="shared" si="11"/>
        <v>20</v>
      </c>
      <c r="P25" s="335">
        <f t="shared" si="12"/>
        <v>50</v>
      </c>
      <c r="Q25" s="328">
        <v>20</v>
      </c>
      <c r="R25" s="329">
        <v>0</v>
      </c>
      <c r="S25" s="329">
        <v>0</v>
      </c>
      <c r="T25" s="329">
        <f aca="true" t="shared" si="14" ref="T25:T31">Z25+AF25</f>
        <v>0</v>
      </c>
      <c r="U25" s="329">
        <v>30</v>
      </c>
      <c r="V25" s="336">
        <f aca="true" t="shared" si="15" ref="V25:V31">AB25+AH25</f>
        <v>0</v>
      </c>
      <c r="W25" s="323"/>
      <c r="X25" s="324"/>
      <c r="Y25" s="324"/>
      <c r="Z25" s="324"/>
      <c r="AA25" s="324"/>
      <c r="AB25" s="327"/>
      <c r="AC25" s="323">
        <v>20</v>
      </c>
      <c r="AD25" s="337"/>
      <c r="AE25" s="324">
        <v>0</v>
      </c>
      <c r="AF25" s="324"/>
      <c r="AG25" s="324">
        <v>30</v>
      </c>
      <c r="AH25" s="325"/>
      <c r="AI25" s="106" t="s">
        <v>32</v>
      </c>
    </row>
    <row r="26" spans="1:35" s="1" customFormat="1" ht="31.5">
      <c r="A26" s="105">
        <v>17</v>
      </c>
      <c r="B26" s="106" t="s">
        <v>123</v>
      </c>
      <c r="C26" s="337">
        <v>2</v>
      </c>
      <c r="D26" s="324"/>
      <c r="E26" s="325"/>
      <c r="F26" s="323"/>
      <c r="G26" s="326"/>
      <c r="H26" s="325"/>
      <c r="I26" s="328">
        <f t="shared" si="9"/>
        <v>2</v>
      </c>
      <c r="J26" s="329">
        <f t="shared" si="9"/>
        <v>0</v>
      </c>
      <c r="K26" s="330">
        <f t="shared" si="9"/>
        <v>0</v>
      </c>
      <c r="L26" s="331">
        <f t="shared" si="10"/>
        <v>2</v>
      </c>
      <c r="M26" s="332" t="s">
        <v>41</v>
      </c>
      <c r="N26" s="333"/>
      <c r="O26" s="334">
        <f t="shared" si="11"/>
        <v>20</v>
      </c>
      <c r="P26" s="335">
        <f t="shared" si="12"/>
        <v>50</v>
      </c>
      <c r="Q26" s="328">
        <f aca="true" t="shared" si="16" ref="Q26:S30">W26+AC26</f>
        <v>15</v>
      </c>
      <c r="R26" s="329">
        <f t="shared" si="16"/>
        <v>0</v>
      </c>
      <c r="S26" s="329">
        <f t="shared" si="16"/>
        <v>5</v>
      </c>
      <c r="T26" s="329">
        <f t="shared" si="14"/>
        <v>0</v>
      </c>
      <c r="U26" s="329">
        <f>AA26+AG26</f>
        <v>30</v>
      </c>
      <c r="V26" s="336">
        <f t="shared" si="15"/>
        <v>0</v>
      </c>
      <c r="W26" s="323">
        <v>15</v>
      </c>
      <c r="X26" s="324"/>
      <c r="Y26" s="324">
        <v>5</v>
      </c>
      <c r="Z26" s="324"/>
      <c r="AA26" s="324">
        <v>30</v>
      </c>
      <c r="AB26" s="327"/>
      <c r="AC26" s="323"/>
      <c r="AD26" s="337"/>
      <c r="AE26" s="324"/>
      <c r="AF26" s="324"/>
      <c r="AG26" s="324"/>
      <c r="AH26" s="325"/>
      <c r="AI26" s="106" t="s">
        <v>51</v>
      </c>
    </row>
    <row r="27" spans="1:35" s="1" customFormat="1" ht="30" customHeight="1">
      <c r="A27" s="105">
        <v>18</v>
      </c>
      <c r="B27" s="106" t="s">
        <v>124</v>
      </c>
      <c r="C27" s="337"/>
      <c r="D27" s="324"/>
      <c r="E27" s="325"/>
      <c r="F27" s="323">
        <v>2</v>
      </c>
      <c r="G27" s="326"/>
      <c r="H27" s="325"/>
      <c r="I27" s="328">
        <f t="shared" si="9"/>
        <v>2</v>
      </c>
      <c r="J27" s="329">
        <f t="shared" si="9"/>
        <v>0</v>
      </c>
      <c r="K27" s="330">
        <f t="shared" si="9"/>
        <v>0</v>
      </c>
      <c r="L27" s="331">
        <f t="shared" si="10"/>
        <v>2</v>
      </c>
      <c r="M27" s="332"/>
      <c r="N27" s="333" t="s">
        <v>41</v>
      </c>
      <c r="O27" s="334">
        <f t="shared" si="11"/>
        <v>15</v>
      </c>
      <c r="P27" s="335">
        <f t="shared" si="12"/>
        <v>50</v>
      </c>
      <c r="Q27" s="328">
        <f t="shared" si="16"/>
        <v>15</v>
      </c>
      <c r="R27" s="329">
        <f t="shared" si="16"/>
        <v>0</v>
      </c>
      <c r="S27" s="329">
        <f t="shared" si="16"/>
        <v>0</v>
      </c>
      <c r="T27" s="329">
        <f t="shared" si="14"/>
        <v>0</v>
      </c>
      <c r="U27" s="329">
        <f>AA27+AG27</f>
        <v>35</v>
      </c>
      <c r="V27" s="336">
        <f t="shared" si="15"/>
        <v>0</v>
      </c>
      <c r="W27" s="323"/>
      <c r="X27" s="324"/>
      <c r="Y27" s="324"/>
      <c r="Z27" s="324"/>
      <c r="AA27" s="324"/>
      <c r="AB27" s="327"/>
      <c r="AC27" s="323">
        <v>15</v>
      </c>
      <c r="AD27" s="337"/>
      <c r="AE27" s="324">
        <v>0</v>
      </c>
      <c r="AF27" s="324"/>
      <c r="AG27" s="324">
        <v>35</v>
      </c>
      <c r="AH27" s="325"/>
      <c r="AI27" s="106" t="s">
        <v>118</v>
      </c>
    </row>
    <row r="28" spans="1:35" s="1" customFormat="1" ht="26.25" customHeight="1">
      <c r="A28" s="105">
        <v>19</v>
      </c>
      <c r="B28" s="106" t="s">
        <v>125</v>
      </c>
      <c r="C28" s="337">
        <v>2</v>
      </c>
      <c r="D28" s="324"/>
      <c r="E28" s="325"/>
      <c r="F28" s="323"/>
      <c r="G28" s="326"/>
      <c r="H28" s="325"/>
      <c r="I28" s="328">
        <f t="shared" si="9"/>
        <v>2</v>
      </c>
      <c r="J28" s="329">
        <f t="shared" si="9"/>
        <v>0</v>
      </c>
      <c r="K28" s="330">
        <f t="shared" si="9"/>
        <v>0</v>
      </c>
      <c r="L28" s="331">
        <f t="shared" si="10"/>
        <v>2</v>
      </c>
      <c r="M28" s="332" t="s">
        <v>41</v>
      </c>
      <c r="N28" s="333"/>
      <c r="O28" s="334">
        <f t="shared" si="11"/>
        <v>20</v>
      </c>
      <c r="P28" s="335">
        <f t="shared" si="12"/>
        <v>50</v>
      </c>
      <c r="Q28" s="328">
        <f t="shared" si="16"/>
        <v>20</v>
      </c>
      <c r="R28" s="329">
        <f t="shared" si="16"/>
        <v>0</v>
      </c>
      <c r="S28" s="329">
        <f t="shared" si="16"/>
        <v>0</v>
      </c>
      <c r="T28" s="329">
        <f t="shared" si="14"/>
        <v>0</v>
      </c>
      <c r="U28" s="329">
        <f>AA28+AG28</f>
        <v>30</v>
      </c>
      <c r="V28" s="336">
        <f t="shared" si="15"/>
        <v>0</v>
      </c>
      <c r="W28" s="323">
        <v>20</v>
      </c>
      <c r="X28" s="324"/>
      <c r="Y28" s="324">
        <v>0</v>
      </c>
      <c r="Z28" s="324"/>
      <c r="AA28" s="324">
        <v>30</v>
      </c>
      <c r="AB28" s="327"/>
      <c r="AC28" s="323"/>
      <c r="AD28" s="337"/>
      <c r="AE28" s="324"/>
      <c r="AF28" s="324"/>
      <c r="AG28" s="324"/>
      <c r="AH28" s="325"/>
      <c r="AI28" s="106" t="s">
        <v>118</v>
      </c>
    </row>
    <row r="29" spans="1:35" ht="36" customHeight="1">
      <c r="A29" s="115">
        <v>20</v>
      </c>
      <c r="B29" s="299" t="s">
        <v>126</v>
      </c>
      <c r="C29" s="367">
        <v>2</v>
      </c>
      <c r="D29" s="368"/>
      <c r="E29" s="369"/>
      <c r="F29" s="370"/>
      <c r="G29" s="368"/>
      <c r="H29" s="369"/>
      <c r="I29" s="370">
        <f aca="true" t="shared" si="17" ref="I29:K31">C29+F29</f>
        <v>2</v>
      </c>
      <c r="J29" s="368">
        <f t="shared" si="17"/>
        <v>0</v>
      </c>
      <c r="K29" s="371">
        <f t="shared" si="17"/>
        <v>0</v>
      </c>
      <c r="L29" s="372">
        <f t="shared" si="10"/>
        <v>2</v>
      </c>
      <c r="M29" s="373" t="s">
        <v>41</v>
      </c>
      <c r="N29" s="374"/>
      <c r="O29" s="375">
        <f>SUM(Q29:T29)</f>
        <v>15</v>
      </c>
      <c r="P29" s="375">
        <f t="shared" si="12"/>
        <v>50</v>
      </c>
      <c r="Q29" s="370">
        <f t="shared" si="16"/>
        <v>15</v>
      </c>
      <c r="R29" s="368">
        <f t="shared" si="16"/>
        <v>0</v>
      </c>
      <c r="S29" s="368">
        <f t="shared" si="16"/>
        <v>0</v>
      </c>
      <c r="T29" s="368">
        <f t="shared" si="14"/>
        <v>0</v>
      </c>
      <c r="U29" s="368">
        <f>AA29+AG29</f>
        <v>35</v>
      </c>
      <c r="V29" s="376">
        <f t="shared" si="15"/>
        <v>0</v>
      </c>
      <c r="W29" s="370">
        <v>15</v>
      </c>
      <c r="X29" s="367"/>
      <c r="Y29" s="367"/>
      <c r="Z29" s="367"/>
      <c r="AA29" s="368">
        <v>35</v>
      </c>
      <c r="AB29" s="376"/>
      <c r="AC29" s="370"/>
      <c r="AD29" s="367"/>
      <c r="AE29" s="367"/>
      <c r="AF29" s="367"/>
      <c r="AG29" s="368"/>
      <c r="AH29" s="369"/>
      <c r="AI29" s="106" t="s">
        <v>208</v>
      </c>
    </row>
    <row r="30" spans="1:35" s="1" customFormat="1" ht="47.25">
      <c r="A30" s="105">
        <v>21</v>
      </c>
      <c r="B30" s="106" t="s">
        <v>140</v>
      </c>
      <c r="C30" s="323">
        <v>1</v>
      </c>
      <c r="D30" s="324"/>
      <c r="E30" s="325"/>
      <c r="F30" s="323"/>
      <c r="G30" s="326"/>
      <c r="H30" s="327"/>
      <c r="I30" s="328">
        <f t="shared" si="17"/>
        <v>1</v>
      </c>
      <c r="J30" s="329">
        <f t="shared" si="17"/>
        <v>0</v>
      </c>
      <c r="K30" s="330">
        <f t="shared" si="17"/>
        <v>0</v>
      </c>
      <c r="L30" s="331">
        <f t="shared" si="10"/>
        <v>1</v>
      </c>
      <c r="M30" s="337" t="s">
        <v>41</v>
      </c>
      <c r="N30" s="325"/>
      <c r="O30" s="358">
        <f>SUM(Q30:T30)</f>
        <v>13</v>
      </c>
      <c r="P30" s="331">
        <f t="shared" si="12"/>
        <v>25</v>
      </c>
      <c r="Q30" s="328">
        <f t="shared" si="16"/>
        <v>13</v>
      </c>
      <c r="R30" s="329">
        <f t="shared" si="16"/>
        <v>0</v>
      </c>
      <c r="S30" s="329">
        <f t="shared" si="16"/>
        <v>0</v>
      </c>
      <c r="T30" s="329">
        <f t="shared" si="14"/>
        <v>0</v>
      </c>
      <c r="U30" s="329">
        <f>AA30+AG30</f>
        <v>12</v>
      </c>
      <c r="V30" s="336">
        <f t="shared" si="15"/>
        <v>0</v>
      </c>
      <c r="W30" s="323">
        <v>13</v>
      </c>
      <c r="X30" s="351"/>
      <c r="Y30" s="324"/>
      <c r="Z30" s="324"/>
      <c r="AA30" s="324">
        <v>12</v>
      </c>
      <c r="AB30" s="327"/>
      <c r="AC30" s="323"/>
      <c r="AD30" s="324"/>
      <c r="AE30" s="325"/>
      <c r="AF30" s="325"/>
      <c r="AG30" s="324"/>
      <c r="AH30" s="325"/>
      <c r="AI30" s="106" t="s">
        <v>208</v>
      </c>
    </row>
    <row r="31" spans="1:35" ht="63">
      <c r="A31" s="119">
        <v>22</v>
      </c>
      <c r="B31" s="106" t="s">
        <v>137</v>
      </c>
      <c r="C31" s="323">
        <v>2</v>
      </c>
      <c r="D31" s="324"/>
      <c r="E31" s="325"/>
      <c r="F31" s="323"/>
      <c r="G31" s="326"/>
      <c r="H31" s="327"/>
      <c r="I31" s="328">
        <f t="shared" si="17"/>
        <v>2</v>
      </c>
      <c r="J31" s="329">
        <f t="shared" si="17"/>
        <v>0</v>
      </c>
      <c r="K31" s="330">
        <f t="shared" si="17"/>
        <v>0</v>
      </c>
      <c r="L31" s="331">
        <f t="shared" si="10"/>
        <v>2</v>
      </c>
      <c r="M31" s="332" t="s">
        <v>41</v>
      </c>
      <c r="N31" s="333"/>
      <c r="O31" s="334">
        <v>20</v>
      </c>
      <c r="P31" s="335">
        <f t="shared" si="12"/>
        <v>50</v>
      </c>
      <c r="Q31" s="328">
        <v>15</v>
      </c>
      <c r="R31" s="329">
        <f>X31+AD31</f>
        <v>0</v>
      </c>
      <c r="S31" s="329">
        <v>5</v>
      </c>
      <c r="T31" s="329">
        <f t="shared" si="14"/>
        <v>0</v>
      </c>
      <c r="U31" s="329">
        <v>30</v>
      </c>
      <c r="V31" s="336">
        <f t="shared" si="15"/>
        <v>0</v>
      </c>
      <c r="W31" s="323">
        <v>15</v>
      </c>
      <c r="X31" s="324"/>
      <c r="Y31" s="324">
        <v>5</v>
      </c>
      <c r="Z31" s="324"/>
      <c r="AA31" s="324">
        <v>30</v>
      </c>
      <c r="AB31" s="327"/>
      <c r="AC31" s="323"/>
      <c r="AD31" s="325"/>
      <c r="AE31" s="325"/>
      <c r="AF31" s="325"/>
      <c r="AG31" s="324"/>
      <c r="AH31" s="325"/>
      <c r="AI31" s="111" t="s">
        <v>42</v>
      </c>
    </row>
    <row r="32" spans="1:35" ht="15.75">
      <c r="A32" s="119"/>
      <c r="B32" s="136"/>
      <c r="C32" s="377"/>
      <c r="D32" s="378"/>
      <c r="E32" s="379"/>
      <c r="F32" s="377"/>
      <c r="G32" s="380"/>
      <c r="H32" s="381"/>
      <c r="I32" s="382">
        <f t="shared" si="9"/>
        <v>0</v>
      </c>
      <c r="J32" s="383">
        <f t="shared" si="9"/>
        <v>0</v>
      </c>
      <c r="K32" s="384">
        <f t="shared" si="9"/>
        <v>0</v>
      </c>
      <c r="L32" s="385">
        <f t="shared" si="10"/>
        <v>0</v>
      </c>
      <c r="M32" s="386"/>
      <c r="N32" s="387"/>
      <c r="O32" s="388">
        <f t="shared" si="11"/>
        <v>0</v>
      </c>
      <c r="P32" s="389">
        <f t="shared" si="12"/>
        <v>0</v>
      </c>
      <c r="Q32" s="390">
        <f aca="true" t="shared" si="18" ref="Q32:V33">W32+AC32</f>
        <v>0</v>
      </c>
      <c r="R32" s="391">
        <f t="shared" si="18"/>
        <v>0</v>
      </c>
      <c r="S32" s="391">
        <f t="shared" si="18"/>
        <v>0</v>
      </c>
      <c r="T32" s="391">
        <f t="shared" si="18"/>
        <v>0</v>
      </c>
      <c r="U32" s="391">
        <f t="shared" si="18"/>
        <v>0</v>
      </c>
      <c r="V32" s="392">
        <f t="shared" si="18"/>
        <v>0</v>
      </c>
      <c r="W32" s="377"/>
      <c r="X32" s="378"/>
      <c r="Y32" s="378"/>
      <c r="Z32" s="378"/>
      <c r="AA32" s="378"/>
      <c r="AB32" s="381"/>
      <c r="AC32" s="377"/>
      <c r="AD32" s="393"/>
      <c r="AE32" s="393"/>
      <c r="AF32" s="393"/>
      <c r="AG32" s="378"/>
      <c r="AH32" s="379"/>
      <c r="AI32" s="152"/>
    </row>
    <row r="33" spans="1:35" ht="16.5" thickBot="1">
      <c r="A33" s="153"/>
      <c r="B33" s="154"/>
      <c r="C33" s="394"/>
      <c r="D33" s="395"/>
      <c r="E33" s="396"/>
      <c r="F33" s="394"/>
      <c r="G33" s="397"/>
      <c r="H33" s="398"/>
      <c r="I33" s="399">
        <f t="shared" si="9"/>
        <v>0</v>
      </c>
      <c r="J33" s="400">
        <f t="shared" si="9"/>
        <v>0</v>
      </c>
      <c r="K33" s="384">
        <f t="shared" si="9"/>
        <v>0</v>
      </c>
      <c r="L33" s="385">
        <f t="shared" si="10"/>
        <v>0</v>
      </c>
      <c r="M33" s="401"/>
      <c r="N33" s="402"/>
      <c r="O33" s="403">
        <f t="shared" si="11"/>
        <v>0</v>
      </c>
      <c r="P33" s="404">
        <f t="shared" si="12"/>
        <v>0</v>
      </c>
      <c r="Q33" s="399">
        <f t="shared" si="18"/>
        <v>0</v>
      </c>
      <c r="R33" s="400">
        <f t="shared" si="18"/>
        <v>0</v>
      </c>
      <c r="S33" s="400">
        <f t="shared" si="18"/>
        <v>0</v>
      </c>
      <c r="T33" s="400">
        <f t="shared" si="18"/>
        <v>0</v>
      </c>
      <c r="U33" s="400">
        <f t="shared" si="18"/>
        <v>0</v>
      </c>
      <c r="V33" s="405">
        <f t="shared" si="18"/>
        <v>0</v>
      </c>
      <c r="W33" s="394"/>
      <c r="X33" s="395"/>
      <c r="Y33" s="395"/>
      <c r="Z33" s="395"/>
      <c r="AA33" s="395"/>
      <c r="AB33" s="398"/>
      <c r="AC33" s="394"/>
      <c r="AD33" s="406"/>
      <c r="AE33" s="406"/>
      <c r="AF33" s="406"/>
      <c r="AG33" s="395"/>
      <c r="AH33" s="396"/>
      <c r="AI33" s="167"/>
    </row>
    <row r="34" spans="1:35" ht="16.5" thickBot="1">
      <c r="A34" s="630" t="s">
        <v>6</v>
      </c>
      <c r="B34" s="631"/>
      <c r="C34" s="407">
        <f aca="true" t="shared" si="19" ref="C34:L34">SUM(C9:C33)</f>
        <v>31.5</v>
      </c>
      <c r="D34" s="408">
        <f t="shared" si="19"/>
        <v>0</v>
      </c>
      <c r="E34" s="409">
        <f t="shared" si="19"/>
        <v>0</v>
      </c>
      <c r="F34" s="407">
        <f t="shared" si="19"/>
        <v>25.5</v>
      </c>
      <c r="G34" s="408">
        <f t="shared" si="19"/>
        <v>0</v>
      </c>
      <c r="H34" s="409">
        <f t="shared" si="19"/>
        <v>3</v>
      </c>
      <c r="I34" s="410">
        <f t="shared" si="19"/>
        <v>57</v>
      </c>
      <c r="J34" s="411">
        <f t="shared" si="19"/>
        <v>0</v>
      </c>
      <c r="K34" s="412">
        <f t="shared" si="19"/>
        <v>3</v>
      </c>
      <c r="L34" s="413">
        <f t="shared" si="19"/>
        <v>60</v>
      </c>
      <c r="M34" s="414">
        <f>COUNTIF(M9:M33,"EGZ")</f>
        <v>2</v>
      </c>
      <c r="N34" s="407">
        <f>COUNTIF(N9:N33,"EGZ")</f>
        <v>3</v>
      </c>
      <c r="O34" s="415">
        <f>SUM(O9:O33)</f>
        <v>835</v>
      </c>
      <c r="P34" s="413">
        <f aca="true" t="shared" si="20" ref="P34:AH34">SUM(P9:P33)</f>
        <v>1564</v>
      </c>
      <c r="Q34" s="413">
        <f aca="true" t="shared" si="21" ref="Q34:V34">SUM(Q9:Q31)</f>
        <v>320</v>
      </c>
      <c r="R34" s="413">
        <f t="shared" si="21"/>
        <v>60</v>
      </c>
      <c r="S34" s="413">
        <f t="shared" si="21"/>
        <v>455</v>
      </c>
      <c r="T34" s="413">
        <f t="shared" si="21"/>
        <v>0</v>
      </c>
      <c r="U34" s="413">
        <f t="shared" si="21"/>
        <v>654</v>
      </c>
      <c r="V34" s="413">
        <f t="shared" si="21"/>
        <v>75</v>
      </c>
      <c r="W34" s="413">
        <f t="shared" si="20"/>
        <v>205</v>
      </c>
      <c r="X34" s="413">
        <f t="shared" si="20"/>
        <v>30</v>
      </c>
      <c r="Y34" s="413">
        <f t="shared" si="20"/>
        <v>230</v>
      </c>
      <c r="Z34" s="413">
        <f t="shared" si="20"/>
        <v>0</v>
      </c>
      <c r="AA34" s="413">
        <f t="shared" si="20"/>
        <v>357</v>
      </c>
      <c r="AB34" s="413">
        <f t="shared" si="20"/>
        <v>0</v>
      </c>
      <c r="AC34" s="413">
        <f t="shared" si="20"/>
        <v>115</v>
      </c>
      <c r="AD34" s="413">
        <f t="shared" si="20"/>
        <v>30</v>
      </c>
      <c r="AE34" s="413">
        <f t="shared" si="20"/>
        <v>225</v>
      </c>
      <c r="AF34" s="413">
        <f t="shared" si="20"/>
        <v>0</v>
      </c>
      <c r="AG34" s="413">
        <f t="shared" si="20"/>
        <v>297</v>
      </c>
      <c r="AH34" s="413">
        <f t="shared" si="20"/>
        <v>75</v>
      </c>
      <c r="AI34" s="173"/>
    </row>
    <row r="35" spans="1:35" ht="16.5" thickBot="1">
      <c r="A35" s="174"/>
      <c r="B35" s="171" t="s">
        <v>21</v>
      </c>
      <c r="C35" s="615">
        <f>SUM(C34:E34)</f>
        <v>31.5</v>
      </c>
      <c r="D35" s="622"/>
      <c r="E35" s="623"/>
      <c r="F35" s="615">
        <f>SUM(F34:H34)</f>
        <v>28.5</v>
      </c>
      <c r="G35" s="622"/>
      <c r="H35" s="622"/>
      <c r="I35" s="416"/>
      <c r="J35" s="612" t="s">
        <v>27</v>
      </c>
      <c r="K35" s="624"/>
      <c r="L35" s="625"/>
      <c r="M35" s="622" t="s">
        <v>28</v>
      </c>
      <c r="N35" s="616"/>
      <c r="O35" s="417"/>
      <c r="P35" s="417"/>
      <c r="Q35" s="612">
        <f>SUM(Q34:T34)</f>
        <v>835</v>
      </c>
      <c r="R35" s="613"/>
      <c r="S35" s="613"/>
      <c r="T35" s="614"/>
      <c r="U35" s="615">
        <f>SUM(U34:V34)</f>
        <v>729</v>
      </c>
      <c r="V35" s="616"/>
      <c r="W35" s="612">
        <f>SUM(W34:Z34)</f>
        <v>465</v>
      </c>
      <c r="X35" s="613"/>
      <c r="Y35" s="613"/>
      <c r="Z35" s="614"/>
      <c r="AA35" s="615">
        <f>SUM(AA34:AB34)</f>
        <v>357</v>
      </c>
      <c r="AB35" s="616"/>
      <c r="AC35" s="612">
        <f>SUM(AC34:AF34)</f>
        <v>370</v>
      </c>
      <c r="AD35" s="613"/>
      <c r="AE35" s="613"/>
      <c r="AF35" s="614"/>
      <c r="AG35" s="615">
        <f>SUM(AG34:AH34)</f>
        <v>372</v>
      </c>
      <c r="AH35" s="616"/>
      <c r="AI35" s="176"/>
    </row>
    <row r="36" spans="1:35" ht="16.5" thickBot="1">
      <c r="A36" s="174"/>
      <c r="B36" s="177"/>
      <c r="C36" s="177"/>
      <c r="D36" s="177"/>
      <c r="E36" s="178"/>
      <c r="F36" s="177"/>
      <c r="G36" s="177"/>
      <c r="H36" s="177"/>
      <c r="I36" s="174"/>
      <c r="J36" s="617" t="s">
        <v>26</v>
      </c>
      <c r="K36" s="618"/>
      <c r="L36" s="618"/>
      <c r="M36" s="618"/>
      <c r="N36" s="619"/>
      <c r="O36" s="179"/>
      <c r="P36" s="174"/>
      <c r="Q36" s="617">
        <f>SUM(Q35:V35)</f>
        <v>1564</v>
      </c>
      <c r="R36" s="618"/>
      <c r="S36" s="618"/>
      <c r="T36" s="618"/>
      <c r="U36" s="618"/>
      <c r="V36" s="619"/>
      <c r="W36" s="617">
        <f>W35+AA35</f>
        <v>822</v>
      </c>
      <c r="X36" s="618"/>
      <c r="Y36" s="618"/>
      <c r="Z36" s="618"/>
      <c r="AA36" s="618"/>
      <c r="AB36" s="619"/>
      <c r="AC36" s="617">
        <f>AC35+AG35</f>
        <v>742</v>
      </c>
      <c r="AD36" s="620"/>
      <c r="AE36" s="620"/>
      <c r="AF36" s="620"/>
      <c r="AG36" s="620"/>
      <c r="AH36" s="621"/>
      <c r="AI36" s="176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4"/>
      <c r="R37" s="4"/>
      <c r="S37" s="4"/>
      <c r="T37" s="4"/>
      <c r="U37" s="4"/>
      <c r="V37" s="5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"/>
    </row>
    <row r="38" spans="1:35" ht="12.75">
      <c r="A38" s="605" t="s">
        <v>15</v>
      </c>
      <c r="B38" s="606"/>
      <c r="C38" s="607" t="s">
        <v>16</v>
      </c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9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610" t="s">
        <v>68</v>
      </c>
      <c r="B39" s="611"/>
      <c r="C39" s="611" t="s">
        <v>69</v>
      </c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10" t="s">
        <v>70</v>
      </c>
      <c r="S39" s="11"/>
      <c r="T39" s="11"/>
      <c r="U39" s="11"/>
      <c r="V39" s="12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598" t="s">
        <v>71</v>
      </c>
      <c r="B40" s="599"/>
      <c r="C40" s="611" t="s">
        <v>72</v>
      </c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13" t="s">
        <v>73</v>
      </c>
      <c r="S40" s="11"/>
      <c r="T40" s="11"/>
      <c r="U40" s="12"/>
      <c r="V40" s="14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 thickBot="1">
      <c r="A41" s="598"/>
      <c r="B41" s="599"/>
      <c r="C41" s="599" t="s">
        <v>74</v>
      </c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15" t="s">
        <v>75</v>
      </c>
      <c r="S41" s="16"/>
      <c r="T41" s="16"/>
      <c r="U41" s="17"/>
      <c r="V41" s="18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 thickBot="1">
      <c r="A42" s="600"/>
      <c r="B42" s="601"/>
      <c r="C42" s="602" t="s">
        <v>76</v>
      </c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4"/>
      <c r="R42" s="19"/>
      <c r="S42" s="20"/>
      <c r="T42" s="20"/>
      <c r="U42" s="20"/>
      <c r="V42" s="21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ht="12.75">
      <c r="V43" s="22"/>
    </row>
    <row r="45" spans="2:9" ht="12.75">
      <c r="B45" s="23"/>
      <c r="C45" s="23"/>
      <c r="D45" s="23"/>
      <c r="E45" s="23"/>
      <c r="F45" s="23"/>
      <c r="G45" s="23"/>
      <c r="H45" s="23"/>
      <c r="I45" s="23"/>
    </row>
    <row r="47" spans="2:3" ht="12.75">
      <c r="B47" s="24"/>
      <c r="C47" s="72" t="s">
        <v>77</v>
      </c>
    </row>
  </sheetData>
  <sheetProtection/>
  <mergeCells count="48">
    <mergeCell ref="AC5:AH6"/>
    <mergeCell ref="AI5:AI8"/>
    <mergeCell ref="C6:H6"/>
    <mergeCell ref="I6:L6"/>
    <mergeCell ref="W7:AB7"/>
    <mergeCell ref="AC7:AH7"/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34:B34"/>
    <mergeCell ref="I7:I8"/>
    <mergeCell ref="J7:J8"/>
    <mergeCell ref="K7:K8"/>
    <mergeCell ref="C7:E7"/>
    <mergeCell ref="F7:H7"/>
    <mergeCell ref="C35:E35"/>
    <mergeCell ref="F35:H35"/>
    <mergeCell ref="J35:L35"/>
    <mergeCell ref="M35:N35"/>
    <mergeCell ref="Q35:T35"/>
    <mergeCell ref="L7:L8"/>
    <mergeCell ref="M7:N7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U35:V35"/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</mergeCells>
  <printOptions/>
  <pageMargins left="0" right="0" top="0" bottom="0" header="0" footer="0"/>
  <pageSetup fitToHeight="1" fitToWidth="1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7"/>
  <sheetViews>
    <sheetView zoomScale="55" zoomScaleNormal="55" zoomScalePageLayoutView="0" workbookViewId="0" topLeftCell="A1">
      <selection activeCell="B15" sqref="B15"/>
    </sheetView>
  </sheetViews>
  <sheetFormatPr defaultColWidth="9.00390625" defaultRowHeight="12.75"/>
  <cols>
    <col min="1" max="1" width="9.125" style="72" customWidth="1"/>
    <col min="2" max="2" width="44.875" style="72" customWidth="1"/>
    <col min="3" max="27" width="9.125" style="72" customWidth="1"/>
    <col min="28" max="28" width="8.00390625" style="72" customWidth="1"/>
    <col min="29" max="34" width="9.125" style="72" customWidth="1"/>
    <col min="35" max="35" width="34.625" style="72" customWidth="1"/>
    <col min="36" max="16384" width="9.125" style="72" customWidth="1"/>
  </cols>
  <sheetData>
    <row r="1" ht="12.75"/>
    <row r="2" ht="12.75"/>
    <row r="3" spans="1:35" ht="21" customHeight="1" thickBot="1">
      <c r="A3" s="633" t="s">
        <v>117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</row>
    <row r="4" spans="1:35" ht="37.5" customHeight="1" thickBot="1">
      <c r="A4" s="634" t="s">
        <v>211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82"/>
    </row>
    <row r="5" spans="1:35" ht="16.5" thickBot="1">
      <c r="A5" s="636" t="s">
        <v>13</v>
      </c>
      <c r="B5" s="639" t="s">
        <v>14</v>
      </c>
      <c r="C5" s="642" t="s">
        <v>7</v>
      </c>
      <c r="D5" s="643"/>
      <c r="E5" s="643"/>
      <c r="F5" s="643"/>
      <c r="G5" s="643"/>
      <c r="H5" s="643"/>
      <c r="I5" s="643"/>
      <c r="J5" s="643"/>
      <c r="K5" s="643"/>
      <c r="L5" s="644"/>
      <c r="M5" s="645" t="s">
        <v>8</v>
      </c>
      <c r="N5" s="646"/>
      <c r="O5" s="649" t="s">
        <v>30</v>
      </c>
      <c r="P5" s="652" t="s">
        <v>29</v>
      </c>
      <c r="Q5" s="642" t="s">
        <v>1</v>
      </c>
      <c r="R5" s="643"/>
      <c r="S5" s="643"/>
      <c r="T5" s="643"/>
      <c r="U5" s="643"/>
      <c r="V5" s="655"/>
      <c r="W5" s="642" t="s">
        <v>0</v>
      </c>
      <c r="X5" s="643"/>
      <c r="Y5" s="643"/>
      <c r="Z5" s="643"/>
      <c r="AA5" s="643"/>
      <c r="AB5" s="655"/>
      <c r="AC5" s="642" t="s">
        <v>20</v>
      </c>
      <c r="AD5" s="643"/>
      <c r="AE5" s="643"/>
      <c r="AF5" s="643"/>
      <c r="AG5" s="643"/>
      <c r="AH5" s="655"/>
      <c r="AI5" s="645" t="s">
        <v>19</v>
      </c>
    </row>
    <row r="6" spans="1:35" ht="16.5" thickBot="1">
      <c r="A6" s="637"/>
      <c r="B6" s="640"/>
      <c r="C6" s="617" t="s">
        <v>23</v>
      </c>
      <c r="D6" s="620"/>
      <c r="E6" s="620"/>
      <c r="F6" s="620"/>
      <c r="G6" s="620"/>
      <c r="H6" s="621"/>
      <c r="I6" s="617" t="s">
        <v>22</v>
      </c>
      <c r="J6" s="620"/>
      <c r="K6" s="620"/>
      <c r="L6" s="619"/>
      <c r="M6" s="647"/>
      <c r="N6" s="648"/>
      <c r="O6" s="650"/>
      <c r="P6" s="653"/>
      <c r="Q6" s="656"/>
      <c r="R6" s="657"/>
      <c r="S6" s="657"/>
      <c r="T6" s="657"/>
      <c r="U6" s="657"/>
      <c r="V6" s="658"/>
      <c r="W6" s="659"/>
      <c r="X6" s="660"/>
      <c r="Y6" s="660"/>
      <c r="Z6" s="660"/>
      <c r="AA6" s="660"/>
      <c r="AB6" s="661"/>
      <c r="AC6" s="659"/>
      <c r="AD6" s="660"/>
      <c r="AE6" s="660"/>
      <c r="AF6" s="660"/>
      <c r="AG6" s="660"/>
      <c r="AH6" s="661"/>
      <c r="AI6" s="647"/>
    </row>
    <row r="7" spans="1:35" ht="16.5" thickBot="1">
      <c r="A7" s="637"/>
      <c r="B7" s="640"/>
      <c r="C7" s="617" t="s">
        <v>4</v>
      </c>
      <c r="D7" s="620"/>
      <c r="E7" s="619"/>
      <c r="F7" s="617" t="s">
        <v>5</v>
      </c>
      <c r="G7" s="620"/>
      <c r="H7" s="621"/>
      <c r="I7" s="626" t="s">
        <v>24</v>
      </c>
      <c r="J7" s="626" t="s">
        <v>11</v>
      </c>
      <c r="K7" s="626" t="s">
        <v>12</v>
      </c>
      <c r="L7" s="626" t="s">
        <v>25</v>
      </c>
      <c r="M7" s="628" t="s">
        <v>10</v>
      </c>
      <c r="N7" s="629"/>
      <c r="O7" s="650"/>
      <c r="P7" s="653"/>
      <c r="Q7" s="659"/>
      <c r="R7" s="660"/>
      <c r="S7" s="660"/>
      <c r="T7" s="660"/>
      <c r="U7" s="660"/>
      <c r="V7" s="661"/>
      <c r="W7" s="628" t="s">
        <v>18</v>
      </c>
      <c r="X7" s="629"/>
      <c r="Y7" s="629"/>
      <c r="Z7" s="629"/>
      <c r="AA7" s="629"/>
      <c r="AB7" s="664"/>
      <c r="AC7" s="628" t="s">
        <v>18</v>
      </c>
      <c r="AD7" s="629"/>
      <c r="AE7" s="629"/>
      <c r="AF7" s="629"/>
      <c r="AG7" s="629"/>
      <c r="AH7" s="664"/>
      <c r="AI7" s="662"/>
    </row>
    <row r="8" spans="1:35" ht="16.5" thickBot="1">
      <c r="A8" s="638"/>
      <c r="B8" s="641"/>
      <c r="C8" s="83" t="s">
        <v>24</v>
      </c>
      <c r="D8" s="84" t="s">
        <v>11</v>
      </c>
      <c r="E8" s="84" t="s">
        <v>12</v>
      </c>
      <c r="F8" s="85" t="s">
        <v>24</v>
      </c>
      <c r="G8" s="86" t="s">
        <v>11</v>
      </c>
      <c r="H8" s="84" t="s">
        <v>12</v>
      </c>
      <c r="I8" s="632"/>
      <c r="J8" s="632"/>
      <c r="K8" s="632"/>
      <c r="L8" s="627"/>
      <c r="M8" s="83" t="s">
        <v>4</v>
      </c>
      <c r="N8" s="87" t="s">
        <v>5</v>
      </c>
      <c r="O8" s="651"/>
      <c r="P8" s="654"/>
      <c r="Q8" s="85" t="s">
        <v>2</v>
      </c>
      <c r="R8" s="88" t="s">
        <v>3</v>
      </c>
      <c r="S8" s="88" t="s">
        <v>9</v>
      </c>
      <c r="T8" s="88" t="s">
        <v>11</v>
      </c>
      <c r="U8" s="88" t="s">
        <v>17</v>
      </c>
      <c r="V8" s="89" t="s">
        <v>12</v>
      </c>
      <c r="W8" s="83" t="s">
        <v>2</v>
      </c>
      <c r="X8" s="86" t="s">
        <v>3</v>
      </c>
      <c r="Y8" s="86" t="s">
        <v>9</v>
      </c>
      <c r="Z8" s="86" t="s">
        <v>11</v>
      </c>
      <c r="AA8" s="86" t="s">
        <v>17</v>
      </c>
      <c r="AB8" s="84" t="s">
        <v>12</v>
      </c>
      <c r="AC8" s="83" t="s">
        <v>2</v>
      </c>
      <c r="AD8" s="86" t="s">
        <v>3</v>
      </c>
      <c r="AE8" s="86" t="s">
        <v>9</v>
      </c>
      <c r="AF8" s="86" t="s">
        <v>11</v>
      </c>
      <c r="AG8" s="86" t="s">
        <v>17</v>
      </c>
      <c r="AH8" s="84" t="s">
        <v>12</v>
      </c>
      <c r="AI8" s="663"/>
    </row>
    <row r="9" spans="1:35" ht="31.5">
      <c r="A9" s="90">
        <v>1</v>
      </c>
      <c r="B9" s="91" t="s">
        <v>37</v>
      </c>
      <c r="C9" s="92">
        <v>3.5</v>
      </c>
      <c r="D9" s="93"/>
      <c r="E9" s="94"/>
      <c r="F9" s="92"/>
      <c r="G9" s="95"/>
      <c r="H9" s="96"/>
      <c r="I9" s="97">
        <f aca="true" t="shared" si="0" ref="I9:K12">C9+F9</f>
        <v>3.5</v>
      </c>
      <c r="J9" s="98">
        <f t="shared" si="0"/>
        <v>0</v>
      </c>
      <c r="K9" s="99">
        <f t="shared" si="0"/>
        <v>0</v>
      </c>
      <c r="L9" s="100">
        <f>SUM(I9:K9)</f>
        <v>3.5</v>
      </c>
      <c r="M9" s="101" t="s">
        <v>38</v>
      </c>
      <c r="N9" s="102"/>
      <c r="O9" s="103">
        <f aca="true" t="shared" si="1" ref="O9:O16">SUM(Q9:T9)</f>
        <v>45</v>
      </c>
      <c r="P9" s="181">
        <f aca="true" t="shared" si="2" ref="P9:P16">SUM(Q9:V9)</f>
        <v>88</v>
      </c>
      <c r="Q9" s="97">
        <f aca="true" t="shared" si="3" ref="Q9:V14">W9+AC9</f>
        <v>30</v>
      </c>
      <c r="R9" s="98">
        <f t="shared" si="3"/>
        <v>0</v>
      </c>
      <c r="S9" s="98">
        <f t="shared" si="3"/>
        <v>15</v>
      </c>
      <c r="T9" s="98">
        <f t="shared" si="3"/>
        <v>0</v>
      </c>
      <c r="U9" s="98">
        <f t="shared" si="3"/>
        <v>43</v>
      </c>
      <c r="V9" s="99">
        <f t="shared" si="3"/>
        <v>0</v>
      </c>
      <c r="W9" s="92">
        <v>30</v>
      </c>
      <c r="X9" s="93"/>
      <c r="Y9" s="93">
        <v>15</v>
      </c>
      <c r="Z9" s="93"/>
      <c r="AA9" s="93">
        <v>43</v>
      </c>
      <c r="AB9" s="96"/>
      <c r="AC9" s="92"/>
      <c r="AD9" s="94"/>
      <c r="AE9" s="94"/>
      <c r="AF9" s="94"/>
      <c r="AG9" s="93"/>
      <c r="AH9" s="96"/>
      <c r="AI9" s="91" t="s">
        <v>39</v>
      </c>
    </row>
    <row r="10" spans="1:35" ht="30.75" customHeight="1">
      <c r="A10" s="105">
        <v>2</v>
      </c>
      <c r="B10" s="106" t="s">
        <v>138</v>
      </c>
      <c r="C10" s="37">
        <v>3</v>
      </c>
      <c r="D10" s="38"/>
      <c r="E10" s="40"/>
      <c r="F10" s="37"/>
      <c r="G10" s="107"/>
      <c r="H10" s="39"/>
      <c r="I10" s="73">
        <f t="shared" si="0"/>
        <v>3</v>
      </c>
      <c r="J10" s="74">
        <f t="shared" si="0"/>
        <v>0</v>
      </c>
      <c r="K10" s="108">
        <f t="shared" si="0"/>
        <v>0</v>
      </c>
      <c r="L10" s="105">
        <f>SUM(I10:K10)</f>
        <v>3</v>
      </c>
      <c r="M10" s="109" t="s">
        <v>38</v>
      </c>
      <c r="N10" s="110"/>
      <c r="O10" s="35">
        <f t="shared" si="1"/>
        <v>40</v>
      </c>
      <c r="P10" s="36">
        <f t="shared" si="2"/>
        <v>75</v>
      </c>
      <c r="Q10" s="73">
        <f t="shared" si="3"/>
        <v>25</v>
      </c>
      <c r="R10" s="74">
        <f t="shared" si="3"/>
        <v>0</v>
      </c>
      <c r="S10" s="74">
        <f t="shared" si="3"/>
        <v>15</v>
      </c>
      <c r="T10" s="74">
        <f t="shared" si="3"/>
        <v>0</v>
      </c>
      <c r="U10" s="74">
        <f t="shared" si="3"/>
        <v>35</v>
      </c>
      <c r="V10" s="75">
        <f t="shared" si="3"/>
        <v>0</v>
      </c>
      <c r="W10" s="37">
        <v>25</v>
      </c>
      <c r="X10" s="38"/>
      <c r="Y10" s="38">
        <v>15</v>
      </c>
      <c r="Z10" s="38"/>
      <c r="AA10" s="38">
        <v>35</v>
      </c>
      <c r="AB10" s="39"/>
      <c r="AC10" s="37"/>
      <c r="AD10" s="38"/>
      <c r="AE10" s="40"/>
      <c r="AF10" s="40"/>
      <c r="AG10" s="38"/>
      <c r="AH10" s="39"/>
      <c r="AI10" s="106" t="s">
        <v>40</v>
      </c>
    </row>
    <row r="11" spans="1:35" ht="31.5">
      <c r="A11" s="105">
        <v>3</v>
      </c>
      <c r="B11" s="106" t="s">
        <v>43</v>
      </c>
      <c r="C11" s="37"/>
      <c r="D11" s="38"/>
      <c r="E11" s="40"/>
      <c r="F11" s="37">
        <v>2.5</v>
      </c>
      <c r="G11" s="107"/>
      <c r="H11" s="39"/>
      <c r="I11" s="73">
        <f t="shared" si="0"/>
        <v>2.5</v>
      </c>
      <c r="J11" s="74">
        <f t="shared" si="0"/>
        <v>0</v>
      </c>
      <c r="K11" s="108">
        <f t="shared" si="0"/>
        <v>0</v>
      </c>
      <c r="L11" s="105">
        <f>SUM(I11:K11)</f>
        <v>2.5</v>
      </c>
      <c r="M11" s="109"/>
      <c r="N11" s="110" t="s">
        <v>38</v>
      </c>
      <c r="O11" s="35">
        <f t="shared" si="1"/>
        <v>30</v>
      </c>
      <c r="P11" s="36">
        <f t="shared" si="2"/>
        <v>62</v>
      </c>
      <c r="Q11" s="73">
        <f t="shared" si="3"/>
        <v>15</v>
      </c>
      <c r="R11" s="74">
        <f t="shared" si="3"/>
        <v>0</v>
      </c>
      <c r="S11" s="74">
        <f t="shared" si="3"/>
        <v>15</v>
      </c>
      <c r="T11" s="74">
        <f t="shared" si="3"/>
        <v>0</v>
      </c>
      <c r="U11" s="74">
        <f t="shared" si="3"/>
        <v>32</v>
      </c>
      <c r="V11" s="75">
        <f t="shared" si="3"/>
        <v>0</v>
      </c>
      <c r="W11" s="37"/>
      <c r="X11" s="38"/>
      <c r="Y11" s="38"/>
      <c r="Z11" s="38"/>
      <c r="AA11" s="38"/>
      <c r="AB11" s="39"/>
      <c r="AC11" s="37">
        <v>15</v>
      </c>
      <c r="AD11" s="38"/>
      <c r="AE11" s="40">
        <v>15</v>
      </c>
      <c r="AF11" s="40"/>
      <c r="AG11" s="38">
        <v>32</v>
      </c>
      <c r="AH11" s="40"/>
      <c r="AI11" s="106" t="s">
        <v>44</v>
      </c>
    </row>
    <row r="12" spans="1:35" ht="31.5">
      <c r="A12" s="203">
        <v>4</v>
      </c>
      <c r="B12" s="106" t="s">
        <v>45</v>
      </c>
      <c r="C12" s="37">
        <v>6</v>
      </c>
      <c r="D12" s="38"/>
      <c r="E12" s="40"/>
      <c r="F12" s="37">
        <v>6.5</v>
      </c>
      <c r="G12" s="107"/>
      <c r="H12" s="39"/>
      <c r="I12" s="73">
        <f t="shared" si="0"/>
        <v>12.5</v>
      </c>
      <c r="J12" s="74">
        <f t="shared" si="0"/>
        <v>0</v>
      </c>
      <c r="K12" s="108">
        <f t="shared" si="0"/>
        <v>0</v>
      </c>
      <c r="L12" s="105">
        <f>SUM(I12:K12)</f>
        <v>12.5</v>
      </c>
      <c r="M12" s="109"/>
      <c r="N12" s="110" t="s">
        <v>38</v>
      </c>
      <c r="O12" s="35">
        <f t="shared" si="1"/>
        <v>190</v>
      </c>
      <c r="P12" s="36">
        <f t="shared" si="2"/>
        <v>310</v>
      </c>
      <c r="Q12" s="73">
        <f t="shared" si="3"/>
        <v>45</v>
      </c>
      <c r="R12" s="74">
        <f t="shared" si="3"/>
        <v>0</v>
      </c>
      <c r="S12" s="74">
        <f t="shared" si="3"/>
        <v>145</v>
      </c>
      <c r="T12" s="74">
        <f t="shared" si="3"/>
        <v>0</v>
      </c>
      <c r="U12" s="74">
        <f t="shared" si="3"/>
        <v>120</v>
      </c>
      <c r="V12" s="75">
        <f t="shared" si="3"/>
        <v>0</v>
      </c>
      <c r="W12" s="37">
        <v>25</v>
      </c>
      <c r="X12" s="38"/>
      <c r="Y12" s="38">
        <v>70</v>
      </c>
      <c r="Z12" s="38"/>
      <c r="AA12" s="38">
        <v>55</v>
      </c>
      <c r="AB12" s="39"/>
      <c r="AC12" s="37">
        <v>20</v>
      </c>
      <c r="AD12" s="38"/>
      <c r="AE12" s="40">
        <v>75</v>
      </c>
      <c r="AF12" s="40"/>
      <c r="AG12" s="38">
        <v>65</v>
      </c>
      <c r="AH12" s="40"/>
      <c r="AI12" s="106" t="s">
        <v>114</v>
      </c>
    </row>
    <row r="13" spans="1:35" s="1" customFormat="1" ht="31.5">
      <c r="A13" s="203">
        <v>5</v>
      </c>
      <c r="B13" s="106" t="s">
        <v>46</v>
      </c>
      <c r="C13" s="50">
        <v>7.5</v>
      </c>
      <c r="D13" s="38"/>
      <c r="E13" s="40"/>
      <c r="F13" s="37">
        <v>7.5</v>
      </c>
      <c r="G13" s="107"/>
      <c r="H13" s="40"/>
      <c r="I13" s="328">
        <v>15</v>
      </c>
      <c r="J13" s="74">
        <f aca="true" t="shared" si="4" ref="J13:K17">D13+G13</f>
        <v>0</v>
      </c>
      <c r="K13" s="108">
        <f t="shared" si="4"/>
        <v>0</v>
      </c>
      <c r="L13" s="105">
        <v>15</v>
      </c>
      <c r="M13" s="109"/>
      <c r="N13" s="110" t="s">
        <v>38</v>
      </c>
      <c r="O13" s="35">
        <f t="shared" si="1"/>
        <v>240</v>
      </c>
      <c r="P13" s="36">
        <f t="shared" si="2"/>
        <v>374</v>
      </c>
      <c r="Q13" s="73">
        <f t="shared" si="3"/>
        <v>60</v>
      </c>
      <c r="R13" s="74">
        <f t="shared" si="3"/>
        <v>60</v>
      </c>
      <c r="S13" s="74">
        <f t="shared" si="3"/>
        <v>120</v>
      </c>
      <c r="T13" s="74">
        <f t="shared" si="3"/>
        <v>0</v>
      </c>
      <c r="U13" s="74">
        <f t="shared" si="3"/>
        <v>134</v>
      </c>
      <c r="V13" s="75">
        <f t="shared" si="3"/>
        <v>0</v>
      </c>
      <c r="W13" s="37">
        <v>30</v>
      </c>
      <c r="X13" s="38">
        <v>30</v>
      </c>
      <c r="Y13" s="38">
        <v>60</v>
      </c>
      <c r="Z13" s="38"/>
      <c r="AA13" s="38">
        <v>67</v>
      </c>
      <c r="AB13" s="39"/>
      <c r="AC13" s="37">
        <v>30</v>
      </c>
      <c r="AD13" s="38">
        <v>30</v>
      </c>
      <c r="AE13" s="40">
        <v>60</v>
      </c>
      <c r="AF13" s="40"/>
      <c r="AG13" s="38">
        <v>67</v>
      </c>
      <c r="AH13" s="40"/>
      <c r="AI13" s="106" t="s">
        <v>31</v>
      </c>
    </row>
    <row r="14" spans="1:35" s="1" customFormat="1" ht="31.5">
      <c r="A14" s="105">
        <v>6</v>
      </c>
      <c r="B14" s="185" t="s">
        <v>206</v>
      </c>
      <c r="C14" s="186">
        <v>1</v>
      </c>
      <c r="D14" s="32"/>
      <c r="E14" s="34"/>
      <c r="F14" s="31"/>
      <c r="G14" s="187"/>
      <c r="H14" s="34"/>
      <c r="I14" s="31">
        <f>C14+F14</f>
        <v>1</v>
      </c>
      <c r="J14" s="32">
        <f t="shared" si="4"/>
        <v>0</v>
      </c>
      <c r="K14" s="188">
        <f t="shared" si="4"/>
        <v>0</v>
      </c>
      <c r="L14" s="115">
        <f>SUM(I14:K14)</f>
        <v>1</v>
      </c>
      <c r="M14" s="189" t="s">
        <v>41</v>
      </c>
      <c r="N14" s="190"/>
      <c r="O14" s="30">
        <f t="shared" si="1"/>
        <v>13</v>
      </c>
      <c r="P14" s="30">
        <f t="shared" si="2"/>
        <v>25</v>
      </c>
      <c r="Q14" s="31">
        <f t="shared" si="3"/>
        <v>13</v>
      </c>
      <c r="R14" s="32">
        <f t="shared" si="3"/>
        <v>0</v>
      </c>
      <c r="S14" s="32">
        <f t="shared" si="3"/>
        <v>0</v>
      </c>
      <c r="T14" s="32">
        <f t="shared" si="3"/>
        <v>0</v>
      </c>
      <c r="U14" s="32">
        <f t="shared" si="3"/>
        <v>12</v>
      </c>
      <c r="V14" s="33">
        <f t="shared" si="3"/>
        <v>0</v>
      </c>
      <c r="W14" s="31">
        <v>13</v>
      </c>
      <c r="X14" s="32"/>
      <c r="Y14" s="32"/>
      <c r="Z14" s="32"/>
      <c r="AA14" s="32">
        <v>12</v>
      </c>
      <c r="AB14" s="33"/>
      <c r="AC14" s="31"/>
      <c r="AD14" s="186"/>
      <c r="AE14" s="186"/>
      <c r="AF14" s="186"/>
      <c r="AG14" s="32"/>
      <c r="AH14" s="34"/>
      <c r="AI14" s="118" t="s">
        <v>36</v>
      </c>
    </row>
    <row r="15" spans="1:35" s="1" customFormat="1" ht="31.5">
      <c r="A15" s="105">
        <v>7</v>
      </c>
      <c r="B15" s="578" t="s">
        <v>215</v>
      </c>
      <c r="C15" s="50"/>
      <c r="D15" s="38"/>
      <c r="E15" s="40"/>
      <c r="F15" s="37">
        <v>1.5</v>
      </c>
      <c r="G15" s="38"/>
      <c r="H15" s="40"/>
      <c r="I15" s="73">
        <f>C15+F15</f>
        <v>1.5</v>
      </c>
      <c r="J15" s="74">
        <f t="shared" si="4"/>
        <v>0</v>
      </c>
      <c r="K15" s="108">
        <f t="shared" si="4"/>
        <v>0</v>
      </c>
      <c r="L15" s="105">
        <f>SUM(I15:K15)</f>
        <v>1.5</v>
      </c>
      <c r="M15" s="109"/>
      <c r="N15" s="110" t="s">
        <v>41</v>
      </c>
      <c r="O15" s="35">
        <f t="shared" si="1"/>
        <v>15</v>
      </c>
      <c r="P15" s="36">
        <f t="shared" si="2"/>
        <v>40</v>
      </c>
      <c r="Q15" s="73">
        <f aca="true" t="shared" si="5" ref="Q15:R17">W15+AC15</f>
        <v>0</v>
      </c>
      <c r="R15" s="74">
        <f t="shared" si="5"/>
        <v>0</v>
      </c>
      <c r="S15" s="74">
        <v>15</v>
      </c>
      <c r="T15" s="74">
        <f aca="true" t="shared" si="6" ref="T15:V17">Z15+AF15</f>
        <v>0</v>
      </c>
      <c r="U15" s="74">
        <f t="shared" si="6"/>
        <v>25</v>
      </c>
      <c r="V15" s="75">
        <f t="shared" si="6"/>
        <v>0</v>
      </c>
      <c r="W15" s="37"/>
      <c r="X15" s="50"/>
      <c r="Y15" s="50"/>
      <c r="Z15" s="50"/>
      <c r="AA15" s="38"/>
      <c r="AB15" s="39"/>
      <c r="AC15" s="37"/>
      <c r="AD15" s="50"/>
      <c r="AE15" s="116">
        <v>15</v>
      </c>
      <c r="AF15" s="50"/>
      <c r="AG15" s="38">
        <v>25</v>
      </c>
      <c r="AH15" s="40"/>
      <c r="AI15" s="106" t="s">
        <v>33</v>
      </c>
    </row>
    <row r="16" spans="1:35" s="1" customFormat="1" ht="15.75">
      <c r="A16" s="105">
        <v>8</v>
      </c>
      <c r="B16" s="106" t="s">
        <v>214</v>
      </c>
      <c r="C16" s="37">
        <v>1.5</v>
      </c>
      <c r="D16" s="38"/>
      <c r="E16" s="40"/>
      <c r="F16" s="37">
        <v>2</v>
      </c>
      <c r="G16" s="107"/>
      <c r="H16" s="39"/>
      <c r="I16" s="73">
        <f>C16+F16</f>
        <v>3.5</v>
      </c>
      <c r="J16" s="74">
        <f t="shared" si="4"/>
        <v>0</v>
      </c>
      <c r="K16" s="108">
        <f t="shared" si="4"/>
        <v>0</v>
      </c>
      <c r="L16" s="105">
        <f>SUM(I16:K16)</f>
        <v>3.5</v>
      </c>
      <c r="M16" s="117"/>
      <c r="N16" s="110" t="s">
        <v>41</v>
      </c>
      <c r="O16" s="35">
        <f t="shared" si="1"/>
        <v>60</v>
      </c>
      <c r="P16" s="36">
        <f t="shared" si="2"/>
        <v>88</v>
      </c>
      <c r="Q16" s="73">
        <f t="shared" si="5"/>
        <v>0</v>
      </c>
      <c r="R16" s="74">
        <f t="shared" si="5"/>
        <v>0</v>
      </c>
      <c r="S16" s="74">
        <f>Y16+AE16</f>
        <v>60</v>
      </c>
      <c r="T16" s="74">
        <f t="shared" si="6"/>
        <v>0</v>
      </c>
      <c r="U16" s="74">
        <f t="shared" si="6"/>
        <v>28</v>
      </c>
      <c r="V16" s="75">
        <f t="shared" si="6"/>
        <v>0</v>
      </c>
      <c r="W16" s="37"/>
      <c r="X16" s="38"/>
      <c r="Y16" s="38">
        <v>30</v>
      </c>
      <c r="Z16" s="38"/>
      <c r="AA16" s="38">
        <v>8</v>
      </c>
      <c r="AB16" s="39"/>
      <c r="AC16" s="37"/>
      <c r="AD16" s="50"/>
      <c r="AE16" s="50">
        <v>30</v>
      </c>
      <c r="AF16" s="50"/>
      <c r="AG16" s="38">
        <v>20</v>
      </c>
      <c r="AH16" s="40"/>
      <c r="AI16" s="106" t="s">
        <v>55</v>
      </c>
    </row>
    <row r="17" spans="1:35" s="1" customFormat="1" ht="15.75">
      <c r="A17" s="105">
        <v>9</v>
      </c>
      <c r="B17" s="106" t="s">
        <v>56</v>
      </c>
      <c r="C17" s="50">
        <v>0</v>
      </c>
      <c r="D17" s="38"/>
      <c r="E17" s="40"/>
      <c r="F17" s="37">
        <v>0</v>
      </c>
      <c r="G17" s="40"/>
      <c r="H17" s="39"/>
      <c r="I17" s="73">
        <f>C17+F17</f>
        <v>0</v>
      </c>
      <c r="J17" s="74">
        <f t="shared" si="4"/>
        <v>0</v>
      </c>
      <c r="K17" s="108">
        <f t="shared" si="4"/>
        <v>0</v>
      </c>
      <c r="L17" s="105">
        <f>SUM(I17:K17)</f>
        <v>0</v>
      </c>
      <c r="M17" s="109"/>
      <c r="N17" s="110" t="s">
        <v>41</v>
      </c>
      <c r="O17" s="35">
        <v>60</v>
      </c>
      <c r="P17" s="36">
        <v>60</v>
      </c>
      <c r="Q17" s="73">
        <f t="shared" si="5"/>
        <v>0</v>
      </c>
      <c r="R17" s="74">
        <f t="shared" si="5"/>
        <v>0</v>
      </c>
      <c r="S17" s="74">
        <v>60</v>
      </c>
      <c r="T17" s="74">
        <f t="shared" si="6"/>
        <v>0</v>
      </c>
      <c r="U17" s="74">
        <f t="shared" si="6"/>
        <v>0</v>
      </c>
      <c r="V17" s="75">
        <f t="shared" si="6"/>
        <v>0</v>
      </c>
      <c r="W17" s="37"/>
      <c r="X17" s="38"/>
      <c r="Y17" s="38">
        <v>30</v>
      </c>
      <c r="Z17" s="38"/>
      <c r="AA17" s="38"/>
      <c r="AB17" s="39"/>
      <c r="AC17" s="37"/>
      <c r="AD17" s="50"/>
      <c r="AE17" s="50">
        <v>30</v>
      </c>
      <c r="AF17" s="50"/>
      <c r="AG17" s="38"/>
      <c r="AH17" s="40"/>
      <c r="AI17" s="118" t="s">
        <v>57</v>
      </c>
    </row>
    <row r="18" spans="1:35" s="1" customFormat="1" ht="31.5">
      <c r="A18" s="105"/>
      <c r="B18" s="120" t="s">
        <v>58</v>
      </c>
      <c r="C18" s="116"/>
      <c r="D18" s="114"/>
      <c r="E18" s="121"/>
      <c r="F18" s="122"/>
      <c r="G18" s="121"/>
      <c r="H18" s="123"/>
      <c r="I18" s="124"/>
      <c r="J18" s="125"/>
      <c r="K18" s="126"/>
      <c r="L18" s="127"/>
      <c r="M18" s="128" t="s">
        <v>41</v>
      </c>
      <c r="N18" s="129"/>
      <c r="O18" s="130">
        <v>4</v>
      </c>
      <c r="P18" s="36">
        <f>SUM(Q18:V18)</f>
        <v>4</v>
      </c>
      <c r="Q18" s="124">
        <v>4</v>
      </c>
      <c r="R18" s="125">
        <v>0</v>
      </c>
      <c r="S18" s="125">
        <v>0</v>
      </c>
      <c r="T18" s="125">
        <v>0</v>
      </c>
      <c r="U18" s="125">
        <v>0</v>
      </c>
      <c r="V18" s="131">
        <v>0</v>
      </c>
      <c r="W18" s="122">
        <v>4</v>
      </c>
      <c r="X18" s="114"/>
      <c r="Y18" s="114"/>
      <c r="Z18" s="114"/>
      <c r="AA18" s="114"/>
      <c r="AB18" s="123"/>
      <c r="AC18" s="122"/>
      <c r="AD18" s="116"/>
      <c r="AE18" s="116"/>
      <c r="AF18" s="116"/>
      <c r="AG18" s="114"/>
      <c r="AH18" s="121"/>
      <c r="AI18" s="118" t="s">
        <v>36</v>
      </c>
    </row>
    <row r="19" spans="1:35" s="1" customFormat="1" ht="15.75">
      <c r="A19" s="105"/>
      <c r="B19" s="120" t="s">
        <v>59</v>
      </c>
      <c r="C19" s="116"/>
      <c r="D19" s="114"/>
      <c r="E19" s="121"/>
      <c r="F19" s="122"/>
      <c r="G19" s="121"/>
      <c r="H19" s="123"/>
      <c r="I19" s="124"/>
      <c r="J19" s="125"/>
      <c r="K19" s="126"/>
      <c r="L19" s="127"/>
      <c r="M19" s="132" t="s">
        <v>41</v>
      </c>
      <c r="N19" s="133"/>
      <c r="O19" s="130">
        <v>0</v>
      </c>
      <c r="P19" s="36">
        <f>SUM(Q19:V19)</f>
        <v>0</v>
      </c>
      <c r="Q19" s="124">
        <v>0</v>
      </c>
      <c r="R19" s="125">
        <v>0</v>
      </c>
      <c r="S19" s="125">
        <v>0</v>
      </c>
      <c r="T19" s="125">
        <v>0</v>
      </c>
      <c r="U19" s="125">
        <v>0</v>
      </c>
      <c r="V19" s="131">
        <v>0</v>
      </c>
      <c r="W19" s="122"/>
      <c r="X19" s="114"/>
      <c r="Y19" s="114"/>
      <c r="Z19" s="114"/>
      <c r="AA19" s="114"/>
      <c r="AB19" s="123"/>
      <c r="AC19" s="122"/>
      <c r="AD19" s="116"/>
      <c r="AE19" s="116"/>
      <c r="AF19" s="116"/>
      <c r="AG19" s="114"/>
      <c r="AH19" s="121"/>
      <c r="AI19" s="118" t="s">
        <v>60</v>
      </c>
    </row>
    <row r="20" spans="1:35" s="1" customFormat="1" ht="31.5">
      <c r="A20" s="105">
        <v>11</v>
      </c>
      <c r="B20" s="106" t="s">
        <v>61</v>
      </c>
      <c r="C20" s="50"/>
      <c r="D20" s="38"/>
      <c r="E20" s="40"/>
      <c r="F20" s="37"/>
      <c r="G20" s="38"/>
      <c r="H20" s="134">
        <v>1</v>
      </c>
      <c r="I20" s="73">
        <f aca="true" t="shared" si="7" ref="I20:K22">C20+F20</f>
        <v>0</v>
      </c>
      <c r="J20" s="74">
        <f t="shared" si="7"/>
        <v>0</v>
      </c>
      <c r="K20" s="108">
        <f t="shared" si="7"/>
        <v>1</v>
      </c>
      <c r="L20" s="105">
        <f>SUM(I20:K20)</f>
        <v>1</v>
      </c>
      <c r="M20" s="109"/>
      <c r="N20" s="135" t="s">
        <v>62</v>
      </c>
      <c r="O20" s="35">
        <f>SUM(Q20:T20)</f>
        <v>0</v>
      </c>
      <c r="P20" s="36">
        <v>25</v>
      </c>
      <c r="Q20" s="73">
        <f aca="true" t="shared" si="8" ref="Q20:U22">W20+AC20</f>
        <v>0</v>
      </c>
      <c r="R20" s="74">
        <f t="shared" si="8"/>
        <v>0</v>
      </c>
      <c r="S20" s="74">
        <f t="shared" si="8"/>
        <v>0</v>
      </c>
      <c r="T20" s="74">
        <f t="shared" si="8"/>
        <v>0</v>
      </c>
      <c r="U20" s="74">
        <f t="shared" si="8"/>
        <v>0</v>
      </c>
      <c r="V20" s="75">
        <v>25</v>
      </c>
      <c r="W20" s="37"/>
      <c r="X20" s="38"/>
      <c r="Y20" s="38"/>
      <c r="Z20" s="38"/>
      <c r="AA20" s="38"/>
      <c r="AB20" s="39"/>
      <c r="AC20" s="37"/>
      <c r="AD20" s="50"/>
      <c r="AE20" s="50"/>
      <c r="AF20" s="50"/>
      <c r="AG20" s="38"/>
      <c r="AH20" s="39">
        <v>25</v>
      </c>
      <c r="AI20" s="106" t="s">
        <v>63</v>
      </c>
    </row>
    <row r="21" spans="1:35" s="1" customFormat="1" ht="31.5">
      <c r="A21" s="105">
        <v>12</v>
      </c>
      <c r="B21" s="118" t="s">
        <v>64</v>
      </c>
      <c r="C21" s="50"/>
      <c r="D21" s="38"/>
      <c r="E21" s="40"/>
      <c r="F21" s="37"/>
      <c r="G21" s="38"/>
      <c r="H21" s="134">
        <v>1</v>
      </c>
      <c r="I21" s="73">
        <f t="shared" si="7"/>
        <v>0</v>
      </c>
      <c r="J21" s="74">
        <f t="shared" si="7"/>
        <v>0</v>
      </c>
      <c r="K21" s="108">
        <f t="shared" si="7"/>
        <v>1</v>
      </c>
      <c r="L21" s="105">
        <f>SUM(I21:K21)</f>
        <v>1</v>
      </c>
      <c r="M21" s="109"/>
      <c r="N21" s="110" t="s">
        <v>41</v>
      </c>
      <c r="O21" s="35">
        <f>SUM(Q21:T21)</f>
        <v>0</v>
      </c>
      <c r="P21" s="36">
        <v>25</v>
      </c>
      <c r="Q21" s="73">
        <f t="shared" si="8"/>
        <v>0</v>
      </c>
      <c r="R21" s="74">
        <f t="shared" si="8"/>
        <v>0</v>
      </c>
      <c r="S21" s="74">
        <f t="shared" si="8"/>
        <v>0</v>
      </c>
      <c r="T21" s="74">
        <f t="shared" si="8"/>
        <v>0</v>
      </c>
      <c r="U21" s="74">
        <f t="shared" si="8"/>
        <v>0</v>
      </c>
      <c r="V21" s="75">
        <v>25</v>
      </c>
      <c r="W21" s="37"/>
      <c r="X21" s="38"/>
      <c r="Y21" s="38"/>
      <c r="Z21" s="38"/>
      <c r="AA21" s="38"/>
      <c r="AB21" s="39"/>
      <c r="AC21" s="37"/>
      <c r="AD21" s="50"/>
      <c r="AE21" s="50"/>
      <c r="AF21" s="50"/>
      <c r="AG21" s="38"/>
      <c r="AH21" s="39">
        <v>25</v>
      </c>
      <c r="AI21" s="106" t="s">
        <v>65</v>
      </c>
    </row>
    <row r="22" spans="1:35" s="1" customFormat="1" ht="33" customHeight="1">
      <c r="A22" s="105">
        <v>14</v>
      </c>
      <c r="B22" s="106" t="s">
        <v>66</v>
      </c>
      <c r="C22" s="37"/>
      <c r="D22" s="38"/>
      <c r="E22" s="40"/>
      <c r="F22" s="37"/>
      <c r="G22" s="107"/>
      <c r="H22" s="134">
        <v>1</v>
      </c>
      <c r="I22" s="73">
        <f t="shared" si="7"/>
        <v>0</v>
      </c>
      <c r="J22" s="74">
        <f t="shared" si="7"/>
        <v>0</v>
      </c>
      <c r="K22" s="108">
        <f t="shared" si="7"/>
        <v>1</v>
      </c>
      <c r="L22" s="105">
        <f>SUM(I22:K22)</f>
        <v>1</v>
      </c>
      <c r="M22" s="109"/>
      <c r="N22" s="135" t="s">
        <v>62</v>
      </c>
      <c r="O22" s="35">
        <f>SUM(Q22:T22)</f>
        <v>0</v>
      </c>
      <c r="P22" s="36">
        <f>SUM(Q22:V22)</f>
        <v>25</v>
      </c>
      <c r="Q22" s="73">
        <f t="shared" si="8"/>
        <v>0</v>
      </c>
      <c r="R22" s="74">
        <f t="shared" si="8"/>
        <v>0</v>
      </c>
      <c r="S22" s="74">
        <f t="shared" si="8"/>
        <v>0</v>
      </c>
      <c r="T22" s="74">
        <f t="shared" si="8"/>
        <v>0</v>
      </c>
      <c r="U22" s="74">
        <f t="shared" si="8"/>
        <v>0</v>
      </c>
      <c r="V22" s="75">
        <v>25</v>
      </c>
      <c r="W22" s="37"/>
      <c r="X22" s="38"/>
      <c r="Y22" s="38"/>
      <c r="Z22" s="38"/>
      <c r="AA22" s="38"/>
      <c r="AB22" s="39"/>
      <c r="AC22" s="37"/>
      <c r="AD22" s="50"/>
      <c r="AE22" s="50"/>
      <c r="AF22" s="50"/>
      <c r="AG22" s="38"/>
      <c r="AH22" s="40">
        <v>25</v>
      </c>
      <c r="AI22" s="106" t="s">
        <v>67</v>
      </c>
    </row>
    <row r="23" s="1" customFormat="1" ht="29.25" customHeight="1">
      <c r="B23" s="216" t="s">
        <v>119</v>
      </c>
    </row>
    <row r="24" spans="1:35" s="1" customFormat="1" ht="27" customHeight="1">
      <c r="A24" s="105">
        <v>15</v>
      </c>
      <c r="B24" s="106" t="s">
        <v>47</v>
      </c>
      <c r="C24" s="50"/>
      <c r="D24" s="38"/>
      <c r="E24" s="40"/>
      <c r="F24" s="37">
        <v>1.5</v>
      </c>
      <c r="G24" s="107"/>
      <c r="H24" s="40"/>
      <c r="I24" s="73">
        <f aca="true" t="shared" si="9" ref="I24:K33">C24+F24</f>
        <v>1.5</v>
      </c>
      <c r="J24" s="74">
        <f t="shared" si="9"/>
        <v>0</v>
      </c>
      <c r="K24" s="108">
        <f t="shared" si="9"/>
        <v>0</v>
      </c>
      <c r="L24" s="105">
        <f aca="true" t="shared" si="10" ref="L24:L33">SUM(I24:K24)</f>
        <v>1.5</v>
      </c>
      <c r="M24" s="109"/>
      <c r="N24" s="110" t="s">
        <v>41</v>
      </c>
      <c r="O24" s="35">
        <f aca="true" t="shared" si="11" ref="O24:O33">SUM(Q24:T24)</f>
        <v>15</v>
      </c>
      <c r="P24" s="36">
        <f aca="true" t="shared" si="12" ref="P24:P33">SUM(Q24:V24)</f>
        <v>38</v>
      </c>
      <c r="Q24" s="73">
        <f aca="true" t="shared" si="13" ref="Q24:V24">W24+AC24</f>
        <v>15</v>
      </c>
      <c r="R24" s="74">
        <f t="shared" si="13"/>
        <v>0</v>
      </c>
      <c r="S24" s="74">
        <f t="shared" si="13"/>
        <v>0</v>
      </c>
      <c r="T24" s="74">
        <f t="shared" si="13"/>
        <v>0</v>
      </c>
      <c r="U24" s="74">
        <f t="shared" si="13"/>
        <v>23</v>
      </c>
      <c r="V24" s="75">
        <f t="shared" si="13"/>
        <v>0</v>
      </c>
      <c r="W24" s="37"/>
      <c r="X24" s="38"/>
      <c r="Y24" s="38"/>
      <c r="Z24" s="38"/>
      <c r="AA24" s="38"/>
      <c r="AB24" s="39"/>
      <c r="AC24" s="37">
        <v>15</v>
      </c>
      <c r="AD24" s="50"/>
      <c r="AE24" s="38">
        <v>0</v>
      </c>
      <c r="AF24" s="38"/>
      <c r="AG24" s="38">
        <v>23</v>
      </c>
      <c r="AH24" s="40"/>
      <c r="AI24" s="106" t="s">
        <v>48</v>
      </c>
    </row>
    <row r="25" spans="1:35" s="1" customFormat="1" ht="31.5">
      <c r="A25" s="105">
        <v>16</v>
      </c>
      <c r="B25" s="106" t="s">
        <v>49</v>
      </c>
      <c r="C25" s="50"/>
      <c r="D25" s="38"/>
      <c r="E25" s="40"/>
      <c r="F25" s="37">
        <v>2</v>
      </c>
      <c r="G25" s="107"/>
      <c r="H25" s="40"/>
      <c r="I25" s="73">
        <f t="shared" si="9"/>
        <v>2</v>
      </c>
      <c r="J25" s="74">
        <f t="shared" si="9"/>
        <v>0</v>
      </c>
      <c r="K25" s="108">
        <f t="shared" si="9"/>
        <v>0</v>
      </c>
      <c r="L25" s="105">
        <f t="shared" si="10"/>
        <v>2</v>
      </c>
      <c r="M25" s="109"/>
      <c r="N25" s="110" t="s">
        <v>41</v>
      </c>
      <c r="O25" s="35">
        <f t="shared" si="11"/>
        <v>20</v>
      </c>
      <c r="P25" s="36">
        <f t="shared" si="12"/>
        <v>50</v>
      </c>
      <c r="Q25" s="73">
        <v>20</v>
      </c>
      <c r="R25" s="74">
        <v>0</v>
      </c>
      <c r="S25" s="74">
        <v>0</v>
      </c>
      <c r="T25" s="74">
        <f aca="true" t="shared" si="14" ref="T25:T31">Z25+AF25</f>
        <v>0</v>
      </c>
      <c r="U25" s="74">
        <v>30</v>
      </c>
      <c r="V25" s="75">
        <f aca="true" t="shared" si="15" ref="V25:V31">AB25+AH25</f>
        <v>0</v>
      </c>
      <c r="W25" s="37"/>
      <c r="X25" s="38"/>
      <c r="Y25" s="38"/>
      <c r="Z25" s="38"/>
      <c r="AA25" s="38"/>
      <c r="AB25" s="39"/>
      <c r="AC25" s="37">
        <v>20</v>
      </c>
      <c r="AD25" s="50"/>
      <c r="AE25" s="38">
        <v>0</v>
      </c>
      <c r="AF25" s="38"/>
      <c r="AG25" s="38">
        <v>30</v>
      </c>
      <c r="AH25" s="40"/>
      <c r="AI25" s="106" t="s">
        <v>32</v>
      </c>
    </row>
    <row r="26" spans="1:35" s="1" customFormat="1" ht="15.75">
      <c r="A26" s="105">
        <v>17</v>
      </c>
      <c r="B26" s="106" t="s">
        <v>50</v>
      </c>
      <c r="C26" s="50">
        <v>2</v>
      </c>
      <c r="D26" s="38"/>
      <c r="E26" s="40"/>
      <c r="F26" s="37"/>
      <c r="G26" s="107"/>
      <c r="H26" s="40"/>
      <c r="I26" s="73">
        <f t="shared" si="9"/>
        <v>2</v>
      </c>
      <c r="J26" s="74">
        <f t="shared" si="9"/>
        <v>0</v>
      </c>
      <c r="K26" s="108">
        <f t="shared" si="9"/>
        <v>0</v>
      </c>
      <c r="L26" s="105">
        <f t="shared" si="10"/>
        <v>2</v>
      </c>
      <c r="M26" s="109" t="s">
        <v>41</v>
      </c>
      <c r="N26" s="110"/>
      <c r="O26" s="35">
        <f t="shared" si="11"/>
        <v>20</v>
      </c>
      <c r="P26" s="36">
        <f t="shared" si="12"/>
        <v>50</v>
      </c>
      <c r="Q26" s="73">
        <f aca="true" t="shared" si="16" ref="Q26:S30">W26+AC26</f>
        <v>15</v>
      </c>
      <c r="R26" s="74">
        <f t="shared" si="16"/>
        <v>0</v>
      </c>
      <c r="S26" s="74">
        <f t="shared" si="16"/>
        <v>5</v>
      </c>
      <c r="T26" s="74">
        <f t="shared" si="14"/>
        <v>0</v>
      </c>
      <c r="U26" s="74">
        <f>AA26+AG26</f>
        <v>30</v>
      </c>
      <c r="V26" s="75">
        <f t="shared" si="15"/>
        <v>0</v>
      </c>
      <c r="W26" s="37">
        <v>15</v>
      </c>
      <c r="X26" s="38"/>
      <c r="Y26" s="38">
        <v>5</v>
      </c>
      <c r="Z26" s="38"/>
      <c r="AA26" s="38">
        <v>30</v>
      </c>
      <c r="AB26" s="39"/>
      <c r="AC26" s="37"/>
      <c r="AD26" s="50"/>
      <c r="AE26" s="38"/>
      <c r="AF26" s="38"/>
      <c r="AG26" s="38"/>
      <c r="AH26" s="40"/>
      <c r="AI26" s="106" t="s">
        <v>51</v>
      </c>
    </row>
    <row r="27" spans="1:35" s="1" customFormat="1" ht="30" customHeight="1">
      <c r="A27" s="105">
        <v>18</v>
      </c>
      <c r="B27" s="106" t="s">
        <v>52</v>
      </c>
      <c r="C27" s="50"/>
      <c r="D27" s="38"/>
      <c r="E27" s="40"/>
      <c r="F27" s="37">
        <v>2</v>
      </c>
      <c r="G27" s="107"/>
      <c r="H27" s="40"/>
      <c r="I27" s="73">
        <f t="shared" si="9"/>
        <v>2</v>
      </c>
      <c r="J27" s="74">
        <f t="shared" si="9"/>
        <v>0</v>
      </c>
      <c r="K27" s="108">
        <f t="shared" si="9"/>
        <v>0</v>
      </c>
      <c r="L27" s="105">
        <f t="shared" si="10"/>
        <v>2</v>
      </c>
      <c r="M27" s="109"/>
      <c r="N27" s="110" t="s">
        <v>41</v>
      </c>
      <c r="O27" s="35">
        <f t="shared" si="11"/>
        <v>15</v>
      </c>
      <c r="P27" s="36">
        <f t="shared" si="12"/>
        <v>50</v>
      </c>
      <c r="Q27" s="73">
        <f t="shared" si="16"/>
        <v>15</v>
      </c>
      <c r="R27" s="74">
        <f t="shared" si="16"/>
        <v>0</v>
      </c>
      <c r="S27" s="74">
        <f t="shared" si="16"/>
        <v>0</v>
      </c>
      <c r="T27" s="74">
        <f t="shared" si="14"/>
        <v>0</v>
      </c>
      <c r="U27" s="74">
        <f>AA27+AG27</f>
        <v>35</v>
      </c>
      <c r="V27" s="75">
        <f t="shared" si="15"/>
        <v>0</v>
      </c>
      <c r="W27" s="37"/>
      <c r="X27" s="38"/>
      <c r="Y27" s="38"/>
      <c r="Z27" s="38"/>
      <c r="AA27" s="38"/>
      <c r="AB27" s="39"/>
      <c r="AC27" s="37">
        <v>15</v>
      </c>
      <c r="AD27" s="50"/>
      <c r="AE27" s="38">
        <v>0</v>
      </c>
      <c r="AF27" s="38"/>
      <c r="AG27" s="38">
        <v>35</v>
      </c>
      <c r="AH27" s="40"/>
      <c r="AI27" s="106" t="s">
        <v>118</v>
      </c>
    </row>
    <row r="28" spans="1:35" s="1" customFormat="1" ht="26.25" customHeight="1">
      <c r="A28" s="105">
        <v>19</v>
      </c>
      <c r="B28" s="106" t="s">
        <v>53</v>
      </c>
      <c r="C28" s="50">
        <v>2</v>
      </c>
      <c r="D28" s="38"/>
      <c r="E28" s="40"/>
      <c r="F28" s="37"/>
      <c r="G28" s="107"/>
      <c r="H28" s="40"/>
      <c r="I28" s="73">
        <f t="shared" si="9"/>
        <v>2</v>
      </c>
      <c r="J28" s="74">
        <f t="shared" si="9"/>
        <v>0</v>
      </c>
      <c r="K28" s="108">
        <f t="shared" si="9"/>
        <v>0</v>
      </c>
      <c r="L28" s="105">
        <f t="shared" si="10"/>
        <v>2</v>
      </c>
      <c r="M28" s="109" t="s">
        <v>41</v>
      </c>
      <c r="N28" s="110"/>
      <c r="O28" s="35">
        <f t="shared" si="11"/>
        <v>20</v>
      </c>
      <c r="P28" s="36">
        <f t="shared" si="12"/>
        <v>50</v>
      </c>
      <c r="Q28" s="73">
        <f t="shared" si="16"/>
        <v>20</v>
      </c>
      <c r="R28" s="74">
        <f t="shared" si="16"/>
        <v>0</v>
      </c>
      <c r="S28" s="74">
        <f t="shared" si="16"/>
        <v>0</v>
      </c>
      <c r="T28" s="74">
        <f t="shared" si="14"/>
        <v>0</v>
      </c>
      <c r="U28" s="74">
        <f>AA28+AG28</f>
        <v>30</v>
      </c>
      <c r="V28" s="75">
        <f t="shared" si="15"/>
        <v>0</v>
      </c>
      <c r="W28" s="37">
        <v>20</v>
      </c>
      <c r="X28" s="112"/>
      <c r="Y28" s="38">
        <v>0</v>
      </c>
      <c r="Z28" s="38"/>
      <c r="AA28" s="38">
        <v>30</v>
      </c>
      <c r="AB28" s="39"/>
      <c r="AC28" s="37"/>
      <c r="AD28" s="50"/>
      <c r="AE28" s="38"/>
      <c r="AF28" s="38"/>
      <c r="AG28" s="38"/>
      <c r="AH28" s="40"/>
      <c r="AI28" s="106" t="s">
        <v>118</v>
      </c>
    </row>
    <row r="29" spans="1:35" ht="30.75" customHeight="1">
      <c r="A29" s="105">
        <v>20</v>
      </c>
      <c r="B29" s="299" t="s">
        <v>54</v>
      </c>
      <c r="C29" s="300">
        <v>2</v>
      </c>
      <c r="D29" s="301"/>
      <c r="E29" s="302"/>
      <c r="F29" s="303"/>
      <c r="G29" s="301"/>
      <c r="H29" s="302"/>
      <c r="I29" s="303">
        <f aca="true" t="shared" si="17" ref="I29:K31">C29+F29</f>
        <v>2</v>
      </c>
      <c r="J29" s="301">
        <f t="shared" si="17"/>
        <v>0</v>
      </c>
      <c r="K29" s="304">
        <f t="shared" si="17"/>
        <v>0</v>
      </c>
      <c r="L29" s="305">
        <f t="shared" si="10"/>
        <v>2</v>
      </c>
      <c r="M29" s="306" t="s">
        <v>41</v>
      </c>
      <c r="N29" s="307"/>
      <c r="O29" s="308">
        <f>SUM(Q29:T29)</f>
        <v>15</v>
      </c>
      <c r="P29" s="308">
        <f t="shared" si="12"/>
        <v>50</v>
      </c>
      <c r="Q29" s="303">
        <f t="shared" si="16"/>
        <v>15</v>
      </c>
      <c r="R29" s="301">
        <f t="shared" si="16"/>
        <v>0</v>
      </c>
      <c r="S29" s="301">
        <f t="shared" si="16"/>
        <v>0</v>
      </c>
      <c r="T29" s="301">
        <f t="shared" si="14"/>
        <v>0</v>
      </c>
      <c r="U29" s="301">
        <f>AA29+AG29</f>
        <v>35</v>
      </c>
      <c r="V29" s="309">
        <f t="shared" si="15"/>
        <v>0</v>
      </c>
      <c r="W29" s="303">
        <v>15</v>
      </c>
      <c r="X29" s="306"/>
      <c r="Y29" s="300"/>
      <c r="Z29" s="300"/>
      <c r="AA29" s="301">
        <v>35</v>
      </c>
      <c r="AB29" s="309"/>
      <c r="AC29" s="303"/>
      <c r="AD29" s="300"/>
      <c r="AE29" s="300"/>
      <c r="AF29" s="300"/>
      <c r="AG29" s="301"/>
      <c r="AH29" s="302"/>
      <c r="AI29" s="106" t="s">
        <v>208</v>
      </c>
    </row>
    <row r="30" spans="1:35" s="1" customFormat="1" ht="15.75">
      <c r="A30" s="105">
        <v>21</v>
      </c>
      <c r="B30" s="106" t="s">
        <v>139</v>
      </c>
      <c r="C30" s="37">
        <v>1</v>
      </c>
      <c r="D30" s="38"/>
      <c r="E30" s="40"/>
      <c r="F30" s="37"/>
      <c r="G30" s="107"/>
      <c r="H30" s="39"/>
      <c r="I30" s="73">
        <f t="shared" si="17"/>
        <v>1</v>
      </c>
      <c r="J30" s="74">
        <f t="shared" si="17"/>
        <v>0</v>
      </c>
      <c r="K30" s="108">
        <f t="shared" si="17"/>
        <v>0</v>
      </c>
      <c r="L30" s="105">
        <f t="shared" si="10"/>
        <v>1</v>
      </c>
      <c r="M30" s="50" t="s">
        <v>41</v>
      </c>
      <c r="N30" s="40"/>
      <c r="O30" s="113">
        <f>SUM(Q30:T30)</f>
        <v>13</v>
      </c>
      <c r="P30" s="105">
        <f t="shared" si="12"/>
        <v>25</v>
      </c>
      <c r="Q30" s="73">
        <f t="shared" si="16"/>
        <v>13</v>
      </c>
      <c r="R30" s="74">
        <f t="shared" si="16"/>
        <v>0</v>
      </c>
      <c r="S30" s="74">
        <f t="shared" si="16"/>
        <v>0</v>
      </c>
      <c r="T30" s="74">
        <f t="shared" si="14"/>
        <v>0</v>
      </c>
      <c r="U30" s="74">
        <f>AA30+AG30</f>
        <v>12</v>
      </c>
      <c r="V30" s="75">
        <f t="shared" si="15"/>
        <v>0</v>
      </c>
      <c r="W30" s="37">
        <v>13</v>
      </c>
      <c r="X30" s="114"/>
      <c r="Y30" s="38"/>
      <c r="Z30" s="38"/>
      <c r="AA30" s="38">
        <v>12</v>
      </c>
      <c r="AB30" s="39"/>
      <c r="AC30" s="37"/>
      <c r="AD30" s="38"/>
      <c r="AE30" s="40"/>
      <c r="AF30" s="40"/>
      <c r="AG30" s="38"/>
      <c r="AH30" s="40"/>
      <c r="AI30" s="106" t="s">
        <v>208</v>
      </c>
    </row>
    <row r="31" spans="1:35" ht="15.75">
      <c r="A31" s="119">
        <v>22</v>
      </c>
      <c r="B31" s="106" t="s">
        <v>136</v>
      </c>
      <c r="C31" s="37">
        <v>2</v>
      </c>
      <c r="D31" s="38"/>
      <c r="E31" s="40"/>
      <c r="F31" s="37"/>
      <c r="G31" s="107"/>
      <c r="H31" s="39"/>
      <c r="I31" s="73">
        <f t="shared" si="17"/>
        <v>2</v>
      </c>
      <c r="J31" s="74">
        <f t="shared" si="17"/>
        <v>0</v>
      </c>
      <c r="K31" s="108">
        <f t="shared" si="17"/>
        <v>0</v>
      </c>
      <c r="L31" s="105">
        <f t="shared" si="10"/>
        <v>2</v>
      </c>
      <c r="M31" s="109" t="s">
        <v>41</v>
      </c>
      <c r="N31" s="110"/>
      <c r="O31" s="35">
        <f>SUM(Q31:T31)</f>
        <v>20</v>
      </c>
      <c r="P31" s="36">
        <f t="shared" si="12"/>
        <v>50</v>
      </c>
      <c r="Q31" s="73">
        <v>15</v>
      </c>
      <c r="R31" s="74">
        <f>X31+AD31</f>
        <v>0</v>
      </c>
      <c r="S31" s="74">
        <v>5</v>
      </c>
      <c r="T31" s="74">
        <f t="shared" si="14"/>
        <v>0</v>
      </c>
      <c r="U31" s="74">
        <v>30</v>
      </c>
      <c r="V31" s="75">
        <f t="shared" si="15"/>
        <v>0</v>
      </c>
      <c r="W31" s="37">
        <v>15</v>
      </c>
      <c r="X31" s="38"/>
      <c r="Y31" s="38">
        <v>5</v>
      </c>
      <c r="Z31" s="38"/>
      <c r="AA31" s="38">
        <v>30</v>
      </c>
      <c r="AB31" s="39"/>
      <c r="AC31" s="37"/>
      <c r="AD31" s="40"/>
      <c r="AE31" s="40"/>
      <c r="AF31" s="40"/>
      <c r="AG31" s="38"/>
      <c r="AH31" s="40"/>
      <c r="AI31" s="106" t="s">
        <v>42</v>
      </c>
    </row>
    <row r="32" spans="1:35" ht="15.75">
      <c r="A32" s="119"/>
      <c r="B32" s="136"/>
      <c r="C32" s="137"/>
      <c r="D32" s="138"/>
      <c r="E32" s="139"/>
      <c r="F32" s="137"/>
      <c r="G32" s="140"/>
      <c r="H32" s="141"/>
      <c r="I32" s="142">
        <f t="shared" si="9"/>
        <v>0</v>
      </c>
      <c r="J32" s="143">
        <f t="shared" si="9"/>
        <v>0</v>
      </c>
      <c r="K32" s="144">
        <f t="shared" si="9"/>
        <v>0</v>
      </c>
      <c r="L32" s="119">
        <f t="shared" si="10"/>
        <v>0</v>
      </c>
      <c r="M32" s="145"/>
      <c r="N32" s="148"/>
      <c r="O32" s="146">
        <f t="shared" si="11"/>
        <v>0</v>
      </c>
      <c r="P32" s="182">
        <f t="shared" si="12"/>
        <v>0</v>
      </c>
      <c r="Q32" s="149">
        <f aca="true" t="shared" si="18" ref="Q32:V33">W32+AC32</f>
        <v>0</v>
      </c>
      <c r="R32" s="150">
        <f t="shared" si="18"/>
        <v>0</v>
      </c>
      <c r="S32" s="150">
        <f t="shared" si="18"/>
        <v>0</v>
      </c>
      <c r="T32" s="150">
        <f t="shared" si="18"/>
        <v>0</v>
      </c>
      <c r="U32" s="150">
        <f t="shared" si="18"/>
        <v>0</v>
      </c>
      <c r="V32" s="151">
        <f t="shared" si="18"/>
        <v>0</v>
      </c>
      <c r="W32" s="137"/>
      <c r="X32" s="138"/>
      <c r="Y32" s="138"/>
      <c r="Z32" s="138"/>
      <c r="AA32" s="138"/>
      <c r="AB32" s="141"/>
      <c r="AC32" s="137"/>
      <c r="AD32" s="147"/>
      <c r="AE32" s="147"/>
      <c r="AF32" s="147"/>
      <c r="AG32" s="138"/>
      <c r="AH32" s="139"/>
      <c r="AI32" s="152"/>
    </row>
    <row r="33" spans="1:35" ht="16.5" thickBot="1">
      <c r="A33" s="153"/>
      <c r="B33" s="154"/>
      <c r="C33" s="155"/>
      <c r="D33" s="156"/>
      <c r="E33" s="157"/>
      <c r="F33" s="155"/>
      <c r="G33" s="158"/>
      <c r="H33" s="159"/>
      <c r="I33" s="160">
        <f t="shared" si="9"/>
        <v>0</v>
      </c>
      <c r="J33" s="161">
        <f t="shared" si="9"/>
        <v>0</v>
      </c>
      <c r="K33" s="144">
        <f t="shared" si="9"/>
        <v>0</v>
      </c>
      <c r="L33" s="119">
        <f t="shared" si="10"/>
        <v>0</v>
      </c>
      <c r="M33" s="162"/>
      <c r="N33" s="163"/>
      <c r="O33" s="164">
        <f t="shared" si="11"/>
        <v>0</v>
      </c>
      <c r="P33" s="183">
        <f t="shared" si="12"/>
        <v>0</v>
      </c>
      <c r="Q33" s="160">
        <f t="shared" si="18"/>
        <v>0</v>
      </c>
      <c r="R33" s="161">
        <f t="shared" si="18"/>
        <v>0</v>
      </c>
      <c r="S33" s="161">
        <f t="shared" si="18"/>
        <v>0</v>
      </c>
      <c r="T33" s="161">
        <f t="shared" si="18"/>
        <v>0</v>
      </c>
      <c r="U33" s="161">
        <f t="shared" si="18"/>
        <v>0</v>
      </c>
      <c r="V33" s="165">
        <f t="shared" si="18"/>
        <v>0</v>
      </c>
      <c r="W33" s="155"/>
      <c r="X33" s="156"/>
      <c r="Y33" s="156"/>
      <c r="Z33" s="156"/>
      <c r="AA33" s="156"/>
      <c r="AB33" s="159"/>
      <c r="AC33" s="155"/>
      <c r="AD33" s="166"/>
      <c r="AE33" s="166"/>
      <c r="AF33" s="166"/>
      <c r="AG33" s="156"/>
      <c r="AH33" s="157"/>
      <c r="AI33" s="167"/>
    </row>
    <row r="34" spans="1:35" ht="16.5" thickBot="1">
      <c r="A34" s="630" t="s">
        <v>6</v>
      </c>
      <c r="B34" s="631"/>
      <c r="C34" s="83">
        <f aca="true" t="shared" si="19" ref="C34:L34">SUM(C9:C33)</f>
        <v>31.5</v>
      </c>
      <c r="D34" s="86">
        <f t="shared" si="19"/>
        <v>0</v>
      </c>
      <c r="E34" s="84">
        <f t="shared" si="19"/>
        <v>0</v>
      </c>
      <c r="F34" s="83">
        <f t="shared" si="19"/>
        <v>25.5</v>
      </c>
      <c r="G34" s="86">
        <f t="shared" si="19"/>
        <v>0</v>
      </c>
      <c r="H34" s="84">
        <f t="shared" si="19"/>
        <v>3</v>
      </c>
      <c r="I34" s="168">
        <f t="shared" si="19"/>
        <v>57</v>
      </c>
      <c r="J34" s="169">
        <f t="shared" si="19"/>
        <v>0</v>
      </c>
      <c r="K34" s="170">
        <f t="shared" si="19"/>
        <v>3</v>
      </c>
      <c r="L34" s="171">
        <f t="shared" si="19"/>
        <v>60</v>
      </c>
      <c r="M34" s="172">
        <f>COUNTIF(M9:M33,"EGZ")</f>
        <v>2</v>
      </c>
      <c r="N34" s="83">
        <f>COUNTIF(N9:N33,"EGZ")</f>
        <v>3</v>
      </c>
      <c r="O34" s="180">
        <f>SUM(O9:O33)</f>
        <v>835</v>
      </c>
      <c r="P34" s="171">
        <f aca="true" t="shared" si="20" ref="P34:AH34">SUM(P9:P33)</f>
        <v>1564</v>
      </c>
      <c r="Q34" s="171">
        <f>SUM(Q9:Q33)</f>
        <v>320</v>
      </c>
      <c r="R34" s="171">
        <f t="shared" si="20"/>
        <v>60</v>
      </c>
      <c r="S34" s="171">
        <f t="shared" si="20"/>
        <v>455</v>
      </c>
      <c r="T34" s="171">
        <f t="shared" si="20"/>
        <v>0</v>
      </c>
      <c r="U34" s="171">
        <f t="shared" si="20"/>
        <v>654</v>
      </c>
      <c r="V34" s="171">
        <f t="shared" si="20"/>
        <v>75</v>
      </c>
      <c r="W34" s="171">
        <f t="shared" si="20"/>
        <v>205</v>
      </c>
      <c r="X34" s="171">
        <f t="shared" si="20"/>
        <v>30</v>
      </c>
      <c r="Y34" s="171">
        <f t="shared" si="20"/>
        <v>230</v>
      </c>
      <c r="Z34" s="171">
        <f t="shared" si="20"/>
        <v>0</v>
      </c>
      <c r="AA34" s="171">
        <f t="shared" si="20"/>
        <v>357</v>
      </c>
      <c r="AB34" s="171">
        <f t="shared" si="20"/>
        <v>0</v>
      </c>
      <c r="AC34" s="171">
        <f t="shared" si="20"/>
        <v>115</v>
      </c>
      <c r="AD34" s="171">
        <f t="shared" si="20"/>
        <v>30</v>
      </c>
      <c r="AE34" s="171">
        <f t="shared" si="20"/>
        <v>225</v>
      </c>
      <c r="AF34" s="171">
        <f t="shared" si="20"/>
        <v>0</v>
      </c>
      <c r="AG34" s="171">
        <f t="shared" si="20"/>
        <v>297</v>
      </c>
      <c r="AH34" s="171">
        <f t="shared" si="20"/>
        <v>75</v>
      </c>
      <c r="AI34" s="173"/>
    </row>
    <row r="35" spans="1:35" ht="16.5" thickBot="1">
      <c r="A35" s="174"/>
      <c r="B35" s="171" t="s">
        <v>21</v>
      </c>
      <c r="C35" s="617">
        <f>SUM(C34:E34)</f>
        <v>31.5</v>
      </c>
      <c r="D35" s="620"/>
      <c r="E35" s="619"/>
      <c r="F35" s="617">
        <f>SUM(F34:H34)</f>
        <v>28.5</v>
      </c>
      <c r="G35" s="620"/>
      <c r="H35" s="620"/>
      <c r="I35" s="175"/>
      <c r="J35" s="665" t="s">
        <v>27</v>
      </c>
      <c r="K35" s="668"/>
      <c r="L35" s="669"/>
      <c r="M35" s="620" t="s">
        <v>28</v>
      </c>
      <c r="N35" s="621"/>
      <c r="O35" s="174"/>
      <c r="P35" s="174"/>
      <c r="Q35" s="665">
        <f>Q34+R34+S34+T34</f>
        <v>835</v>
      </c>
      <c r="R35" s="666"/>
      <c r="S35" s="666"/>
      <c r="T35" s="667"/>
      <c r="U35" s="617">
        <f>U34+V34</f>
        <v>729</v>
      </c>
      <c r="V35" s="621"/>
      <c r="W35" s="665">
        <f>SUM(W34:Z34)</f>
        <v>465</v>
      </c>
      <c r="X35" s="666"/>
      <c r="Y35" s="666"/>
      <c r="Z35" s="667"/>
      <c r="AA35" s="617">
        <f>SUM(AA34:AB34)</f>
        <v>357</v>
      </c>
      <c r="AB35" s="621"/>
      <c r="AC35" s="665">
        <f>SUM(AC34:AF34)</f>
        <v>370</v>
      </c>
      <c r="AD35" s="666"/>
      <c r="AE35" s="666"/>
      <c r="AF35" s="667"/>
      <c r="AG35" s="617">
        <f>SUM(AG34:AH34)</f>
        <v>372</v>
      </c>
      <c r="AH35" s="621"/>
      <c r="AI35" s="176"/>
    </row>
    <row r="36" spans="1:35" ht="16.5" thickBot="1">
      <c r="A36" s="174"/>
      <c r="B36" s="177"/>
      <c r="C36" s="177"/>
      <c r="D36" s="177"/>
      <c r="E36" s="178"/>
      <c r="F36" s="177"/>
      <c r="G36" s="177"/>
      <c r="H36" s="177"/>
      <c r="I36" s="174"/>
      <c r="J36" s="617" t="s">
        <v>26</v>
      </c>
      <c r="K36" s="618"/>
      <c r="L36" s="618"/>
      <c r="M36" s="618"/>
      <c r="N36" s="619"/>
      <c r="O36" s="179"/>
      <c r="P36" s="174"/>
      <c r="Q36" s="617">
        <f>W36+AC36</f>
        <v>1564</v>
      </c>
      <c r="R36" s="618"/>
      <c r="S36" s="618"/>
      <c r="T36" s="618"/>
      <c r="U36" s="618"/>
      <c r="V36" s="619"/>
      <c r="W36" s="617">
        <f>W35+AA35</f>
        <v>822</v>
      </c>
      <c r="X36" s="618"/>
      <c r="Y36" s="618"/>
      <c r="Z36" s="618"/>
      <c r="AA36" s="618"/>
      <c r="AB36" s="619"/>
      <c r="AC36" s="617">
        <f>AC35+AG35</f>
        <v>742</v>
      </c>
      <c r="AD36" s="620"/>
      <c r="AE36" s="620"/>
      <c r="AF36" s="620"/>
      <c r="AG36" s="620"/>
      <c r="AH36" s="621"/>
      <c r="AI36" s="176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4"/>
      <c r="R37" s="4"/>
      <c r="S37" s="4"/>
      <c r="T37" s="4"/>
      <c r="U37" s="4"/>
      <c r="V37" s="5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"/>
    </row>
    <row r="38" spans="1:35" ht="12.75">
      <c r="A38" s="605" t="s">
        <v>15</v>
      </c>
      <c r="B38" s="606"/>
      <c r="C38" s="607" t="s">
        <v>16</v>
      </c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9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610" t="s">
        <v>68</v>
      </c>
      <c r="B39" s="611"/>
      <c r="C39" s="611" t="s">
        <v>69</v>
      </c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10" t="s">
        <v>70</v>
      </c>
      <c r="S39" s="11"/>
      <c r="T39" s="11"/>
      <c r="U39" s="11"/>
      <c r="V39" s="12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598" t="s">
        <v>71</v>
      </c>
      <c r="B40" s="599"/>
      <c r="C40" s="611" t="s">
        <v>72</v>
      </c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13" t="s">
        <v>73</v>
      </c>
      <c r="S40" s="11"/>
      <c r="T40" s="11"/>
      <c r="U40" s="12"/>
      <c r="V40" s="14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 thickBot="1">
      <c r="A41" s="598"/>
      <c r="B41" s="599"/>
      <c r="C41" s="599" t="s">
        <v>74</v>
      </c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15" t="s">
        <v>75</v>
      </c>
      <c r="S41" s="16"/>
      <c r="T41" s="16"/>
      <c r="U41" s="17"/>
      <c r="V41" s="18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 thickBot="1">
      <c r="A42" s="600"/>
      <c r="B42" s="601"/>
      <c r="C42" s="602" t="s">
        <v>76</v>
      </c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4"/>
      <c r="R42" s="19"/>
      <c r="S42" s="20"/>
      <c r="T42" s="20"/>
      <c r="U42" s="20"/>
      <c r="V42" s="21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ht="12.75">
      <c r="V43" s="22"/>
    </row>
    <row r="45" spans="2:9" ht="12.75">
      <c r="B45" s="23"/>
      <c r="C45" s="23"/>
      <c r="D45" s="23"/>
      <c r="E45" s="23"/>
      <c r="F45" s="23"/>
      <c r="G45" s="23"/>
      <c r="H45" s="23"/>
      <c r="I45" s="23"/>
    </row>
    <row r="47" spans="2:3" ht="12.75">
      <c r="B47" s="24"/>
      <c r="C47" s="72" t="s">
        <v>77</v>
      </c>
    </row>
  </sheetData>
  <sheetProtection/>
  <mergeCells count="48">
    <mergeCell ref="A42:B42"/>
    <mergeCell ref="C42:Q42"/>
    <mergeCell ref="C41:Q41"/>
    <mergeCell ref="A39:B39"/>
    <mergeCell ref="C39:Q39"/>
    <mergeCell ref="A40:B40"/>
    <mergeCell ref="C40:Q40"/>
    <mergeCell ref="A41:B41"/>
    <mergeCell ref="A38:B38"/>
    <mergeCell ref="C38:V38"/>
    <mergeCell ref="C35:E35"/>
    <mergeCell ref="F35:H35"/>
    <mergeCell ref="J35:L35"/>
    <mergeCell ref="M35:N35"/>
    <mergeCell ref="AG35:AH35"/>
    <mergeCell ref="J36:N36"/>
    <mergeCell ref="Q36:V36"/>
    <mergeCell ref="W36:AB36"/>
    <mergeCell ref="AC36:AH36"/>
    <mergeCell ref="Q35:T35"/>
    <mergeCell ref="U35:V35"/>
    <mergeCell ref="W35:Z35"/>
    <mergeCell ref="AA35:AB35"/>
    <mergeCell ref="AC35:AF35"/>
    <mergeCell ref="A34:B34"/>
    <mergeCell ref="I7:I8"/>
    <mergeCell ref="J7:J8"/>
    <mergeCell ref="K7:K8"/>
    <mergeCell ref="C7:E7"/>
    <mergeCell ref="F7:H7"/>
    <mergeCell ref="AC5:AH6"/>
    <mergeCell ref="AI5:AI8"/>
    <mergeCell ref="C6:H6"/>
    <mergeCell ref="I6:L6"/>
    <mergeCell ref="W7:AB7"/>
    <mergeCell ref="AC7:AH7"/>
    <mergeCell ref="L7:L8"/>
    <mergeCell ref="M7:N7"/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</mergeCells>
  <printOptions/>
  <pageMargins left="0" right="0" top="0" bottom="0" header="0" footer="0"/>
  <pageSetup fitToHeight="1" fitToWidth="1" orientation="landscape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A4">
      <selection activeCell="AI16" sqref="AI16"/>
    </sheetView>
  </sheetViews>
  <sheetFormatPr defaultColWidth="9.00390625" defaultRowHeight="12.75"/>
  <cols>
    <col min="1" max="1" width="3.125" style="72" customWidth="1"/>
    <col min="2" max="2" width="33.375" style="72" customWidth="1"/>
    <col min="3" max="3" width="5.625" style="72" customWidth="1"/>
    <col min="4" max="5" width="4.00390625" style="72" customWidth="1"/>
    <col min="6" max="6" width="5.375" style="72" customWidth="1"/>
    <col min="7" max="7" width="3.125" style="72" customWidth="1"/>
    <col min="8" max="8" width="4.00390625" style="72" customWidth="1"/>
    <col min="9" max="9" width="6.00390625" style="72" customWidth="1"/>
    <col min="10" max="10" width="4.00390625" style="72" customWidth="1"/>
    <col min="11" max="11" width="5.00390625" style="72" customWidth="1"/>
    <col min="12" max="12" width="8.125" style="72" customWidth="1"/>
    <col min="13" max="13" width="5.625" style="72" customWidth="1"/>
    <col min="14" max="15" width="6.125" style="72" customWidth="1"/>
    <col min="16" max="16" width="5.375" style="72" customWidth="1"/>
    <col min="17" max="17" width="4.00390625" style="72" bestFit="1" customWidth="1"/>
    <col min="18" max="18" width="3.875" style="72" customWidth="1"/>
    <col min="19" max="19" width="5.125" style="72" customWidth="1"/>
    <col min="20" max="20" width="4.00390625" style="72" bestFit="1" customWidth="1"/>
    <col min="21" max="21" width="6.25390625" style="72" customWidth="1"/>
    <col min="22" max="22" width="4.00390625" style="72" customWidth="1"/>
    <col min="23" max="23" width="4.00390625" style="72" bestFit="1" customWidth="1"/>
    <col min="24" max="24" width="5.00390625" style="72" customWidth="1"/>
    <col min="25" max="25" width="4.00390625" style="72" bestFit="1" customWidth="1"/>
    <col min="26" max="26" width="4.00390625" style="72" customWidth="1"/>
    <col min="27" max="27" width="3.875" style="72" bestFit="1" customWidth="1"/>
    <col min="28" max="28" width="3.375" style="72" bestFit="1" customWidth="1"/>
    <col min="29" max="33" width="3.875" style="72" customWidth="1"/>
    <col min="34" max="34" width="4.875" style="72" customWidth="1"/>
    <col min="35" max="35" width="28.125" style="72" customWidth="1"/>
    <col min="36" max="16384" width="9.125" style="72" customWidth="1"/>
  </cols>
  <sheetData>
    <row r="1" spans="1:2" ht="12.75">
      <c r="A1" s="670"/>
      <c r="B1" s="670"/>
    </row>
    <row r="2" spans="1:35" ht="36.75" customHeight="1" thickBot="1">
      <c r="A2" s="671" t="s">
        <v>115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217"/>
    </row>
    <row r="3" spans="1:35" ht="43.5" customHeight="1" thickBot="1">
      <c r="A3" s="672" t="s">
        <v>212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218"/>
    </row>
    <row r="4" spans="1:35" ht="14.25" customHeight="1" thickBot="1">
      <c r="A4" s="674" t="s">
        <v>13</v>
      </c>
      <c r="B4" s="677" t="s">
        <v>14</v>
      </c>
      <c r="C4" s="680" t="s">
        <v>127</v>
      </c>
      <c r="D4" s="681"/>
      <c r="E4" s="681"/>
      <c r="F4" s="681"/>
      <c r="G4" s="681"/>
      <c r="H4" s="681"/>
      <c r="I4" s="681"/>
      <c r="J4" s="681"/>
      <c r="K4" s="681"/>
      <c r="L4" s="682"/>
      <c r="M4" s="683" t="s">
        <v>8</v>
      </c>
      <c r="N4" s="684"/>
      <c r="O4" s="687" t="s">
        <v>30</v>
      </c>
      <c r="P4" s="690" t="s">
        <v>29</v>
      </c>
      <c r="Q4" s="680" t="s">
        <v>1</v>
      </c>
      <c r="R4" s="681"/>
      <c r="S4" s="681"/>
      <c r="T4" s="681"/>
      <c r="U4" s="681"/>
      <c r="V4" s="693"/>
      <c r="W4" s="680" t="s">
        <v>0</v>
      </c>
      <c r="X4" s="681"/>
      <c r="Y4" s="681"/>
      <c r="Z4" s="681"/>
      <c r="AA4" s="681"/>
      <c r="AB4" s="693"/>
      <c r="AC4" s="680" t="s">
        <v>20</v>
      </c>
      <c r="AD4" s="681"/>
      <c r="AE4" s="681"/>
      <c r="AF4" s="681"/>
      <c r="AG4" s="681"/>
      <c r="AH4" s="693"/>
      <c r="AI4" s="700" t="s">
        <v>19</v>
      </c>
    </row>
    <row r="5" spans="1:35" ht="12.75" customHeight="1" thickBot="1">
      <c r="A5" s="675"/>
      <c r="B5" s="678"/>
      <c r="C5" s="704" t="s">
        <v>23</v>
      </c>
      <c r="D5" s="705"/>
      <c r="E5" s="705"/>
      <c r="F5" s="705"/>
      <c r="G5" s="705"/>
      <c r="H5" s="706"/>
      <c r="I5" s="704" t="s">
        <v>22</v>
      </c>
      <c r="J5" s="705"/>
      <c r="K5" s="705"/>
      <c r="L5" s="707"/>
      <c r="M5" s="685"/>
      <c r="N5" s="686"/>
      <c r="O5" s="688"/>
      <c r="P5" s="691"/>
      <c r="Q5" s="694"/>
      <c r="R5" s="695"/>
      <c r="S5" s="695"/>
      <c r="T5" s="695"/>
      <c r="U5" s="695"/>
      <c r="V5" s="696"/>
      <c r="W5" s="697"/>
      <c r="X5" s="698"/>
      <c r="Y5" s="698"/>
      <c r="Z5" s="698"/>
      <c r="AA5" s="698"/>
      <c r="AB5" s="699"/>
      <c r="AC5" s="697"/>
      <c r="AD5" s="698"/>
      <c r="AE5" s="698"/>
      <c r="AF5" s="698"/>
      <c r="AG5" s="698"/>
      <c r="AH5" s="699"/>
      <c r="AI5" s="701"/>
    </row>
    <row r="6" spans="1:35" ht="12.75" customHeight="1" thickBot="1">
      <c r="A6" s="675"/>
      <c r="B6" s="678"/>
      <c r="C6" s="704" t="s">
        <v>4</v>
      </c>
      <c r="D6" s="705"/>
      <c r="E6" s="707"/>
      <c r="F6" s="704" t="s">
        <v>5</v>
      </c>
      <c r="G6" s="705"/>
      <c r="H6" s="706"/>
      <c r="I6" s="708" t="s">
        <v>24</v>
      </c>
      <c r="J6" s="708" t="s">
        <v>11</v>
      </c>
      <c r="K6" s="708" t="s">
        <v>12</v>
      </c>
      <c r="L6" s="708" t="s">
        <v>25</v>
      </c>
      <c r="M6" s="711" t="s">
        <v>10</v>
      </c>
      <c r="N6" s="712"/>
      <c r="O6" s="688"/>
      <c r="P6" s="691"/>
      <c r="Q6" s="697"/>
      <c r="R6" s="698"/>
      <c r="S6" s="698"/>
      <c r="T6" s="698"/>
      <c r="U6" s="698"/>
      <c r="V6" s="699"/>
      <c r="W6" s="711" t="s">
        <v>18</v>
      </c>
      <c r="X6" s="712"/>
      <c r="Y6" s="712"/>
      <c r="Z6" s="712"/>
      <c r="AA6" s="712"/>
      <c r="AB6" s="713"/>
      <c r="AC6" s="711" t="s">
        <v>18</v>
      </c>
      <c r="AD6" s="712"/>
      <c r="AE6" s="712"/>
      <c r="AF6" s="712"/>
      <c r="AG6" s="712"/>
      <c r="AH6" s="713"/>
      <c r="AI6" s="702"/>
    </row>
    <row r="7" spans="1:35" ht="13.5" thickBot="1">
      <c r="A7" s="676"/>
      <c r="B7" s="679"/>
      <c r="C7" s="219" t="s">
        <v>24</v>
      </c>
      <c r="D7" s="220" t="s">
        <v>11</v>
      </c>
      <c r="E7" s="220" t="s">
        <v>12</v>
      </c>
      <c r="F7" s="221" t="s">
        <v>24</v>
      </c>
      <c r="G7" s="222" t="s">
        <v>11</v>
      </c>
      <c r="H7" s="220" t="s">
        <v>12</v>
      </c>
      <c r="I7" s="709"/>
      <c r="J7" s="709"/>
      <c r="K7" s="709"/>
      <c r="L7" s="710"/>
      <c r="M7" s="219" t="s">
        <v>4</v>
      </c>
      <c r="N7" s="223" t="s">
        <v>5</v>
      </c>
      <c r="O7" s="689"/>
      <c r="P7" s="692"/>
      <c r="Q7" s="221" t="s">
        <v>2</v>
      </c>
      <c r="R7" s="224" t="s">
        <v>3</v>
      </c>
      <c r="S7" s="224" t="s">
        <v>9</v>
      </c>
      <c r="T7" s="224" t="s">
        <v>11</v>
      </c>
      <c r="U7" s="224" t="s">
        <v>17</v>
      </c>
      <c r="V7" s="225" t="s">
        <v>12</v>
      </c>
      <c r="W7" s="219" t="s">
        <v>2</v>
      </c>
      <c r="X7" s="222" t="s">
        <v>3</v>
      </c>
      <c r="Y7" s="222" t="s">
        <v>9</v>
      </c>
      <c r="Z7" s="222" t="s">
        <v>11</v>
      </c>
      <c r="AA7" s="222" t="s">
        <v>17</v>
      </c>
      <c r="AB7" s="220" t="s">
        <v>12</v>
      </c>
      <c r="AC7" s="219" t="s">
        <v>2</v>
      </c>
      <c r="AD7" s="222" t="s">
        <v>3</v>
      </c>
      <c r="AE7" s="222" t="s">
        <v>9</v>
      </c>
      <c r="AF7" s="222" t="s">
        <v>11</v>
      </c>
      <c r="AG7" s="222" t="s">
        <v>17</v>
      </c>
      <c r="AH7" s="220" t="s">
        <v>12</v>
      </c>
      <c r="AI7" s="703"/>
    </row>
    <row r="8" spans="1:35" ht="31.5">
      <c r="A8" s="226">
        <v>1</v>
      </c>
      <c r="B8" s="191" t="s">
        <v>204</v>
      </c>
      <c r="C8" s="28">
        <v>1.5</v>
      </c>
      <c r="D8" s="26"/>
      <c r="E8" s="29"/>
      <c r="F8" s="28"/>
      <c r="G8" s="192"/>
      <c r="H8" s="27"/>
      <c r="I8" s="28">
        <f aca="true" t="shared" si="0" ref="I8:K19">C8+F8</f>
        <v>1.5</v>
      </c>
      <c r="J8" s="26">
        <f t="shared" si="0"/>
        <v>0</v>
      </c>
      <c r="K8" s="27">
        <f t="shared" si="0"/>
        <v>0</v>
      </c>
      <c r="L8" s="245">
        <f aca="true" t="shared" si="1" ref="L8:L24">SUM(I8:K8)</f>
        <v>1.5</v>
      </c>
      <c r="M8" s="193" t="s">
        <v>78</v>
      </c>
      <c r="N8" s="194"/>
      <c r="O8" s="245">
        <f aca="true" t="shared" si="2" ref="O8:O18">SUM(Q8:T8)</f>
        <v>15</v>
      </c>
      <c r="P8" s="25">
        <f aca="true" t="shared" si="3" ref="P8:P23">SUM(Q8:V8)</f>
        <v>38</v>
      </c>
      <c r="Q8" s="28">
        <v>10</v>
      </c>
      <c r="R8" s="26">
        <v>5</v>
      </c>
      <c r="S8" s="26">
        <v>0</v>
      </c>
      <c r="T8" s="26">
        <f aca="true" t="shared" si="4" ref="T8:V9">Z8+AF8</f>
        <v>0</v>
      </c>
      <c r="U8" s="26">
        <v>23</v>
      </c>
      <c r="V8" s="27">
        <f t="shared" si="4"/>
        <v>0</v>
      </c>
      <c r="W8" s="28">
        <v>10</v>
      </c>
      <c r="X8" s="26">
        <v>5</v>
      </c>
      <c r="Y8" s="26">
        <v>0</v>
      </c>
      <c r="Z8" s="26"/>
      <c r="AA8" s="26">
        <v>23</v>
      </c>
      <c r="AB8" s="27"/>
      <c r="AC8" s="28"/>
      <c r="AD8" s="29"/>
      <c r="AE8" s="29"/>
      <c r="AF8" s="29"/>
      <c r="AG8" s="26"/>
      <c r="AH8" s="27"/>
      <c r="AI8" s="191" t="s">
        <v>116</v>
      </c>
    </row>
    <row r="9" spans="1:35" ht="15.75">
      <c r="A9" s="227">
        <v>2</v>
      </c>
      <c r="B9" s="185" t="s">
        <v>205</v>
      </c>
      <c r="C9" s="31"/>
      <c r="D9" s="32"/>
      <c r="E9" s="34"/>
      <c r="F9" s="31">
        <v>1.5</v>
      </c>
      <c r="G9" s="187"/>
      <c r="H9" s="33"/>
      <c r="I9" s="31">
        <f t="shared" si="0"/>
        <v>1.5</v>
      </c>
      <c r="J9" s="32">
        <f t="shared" si="0"/>
        <v>0</v>
      </c>
      <c r="K9" s="188">
        <f t="shared" si="0"/>
        <v>0</v>
      </c>
      <c r="L9" s="246">
        <f t="shared" si="1"/>
        <v>1.5</v>
      </c>
      <c r="M9" s="189"/>
      <c r="N9" s="190" t="s">
        <v>78</v>
      </c>
      <c r="O9" s="246">
        <f t="shared" si="2"/>
        <v>15</v>
      </c>
      <c r="P9" s="30">
        <f t="shared" si="3"/>
        <v>38</v>
      </c>
      <c r="Q9" s="31">
        <v>10</v>
      </c>
      <c r="R9" s="32">
        <v>5</v>
      </c>
      <c r="S9" s="32">
        <v>0</v>
      </c>
      <c r="T9" s="32">
        <f t="shared" si="4"/>
        <v>0</v>
      </c>
      <c r="U9" s="32">
        <v>23</v>
      </c>
      <c r="V9" s="33">
        <f t="shared" si="4"/>
        <v>0</v>
      </c>
      <c r="W9" s="31"/>
      <c r="X9" s="32"/>
      <c r="Y9" s="32"/>
      <c r="Z9" s="32"/>
      <c r="AA9" s="32"/>
      <c r="AB9" s="33"/>
      <c r="AC9" s="31">
        <v>10</v>
      </c>
      <c r="AD9" s="32">
        <v>5</v>
      </c>
      <c r="AE9" s="34">
        <v>0</v>
      </c>
      <c r="AF9" s="34"/>
      <c r="AG9" s="32">
        <v>23</v>
      </c>
      <c r="AH9" s="33"/>
      <c r="AI9" s="185" t="s">
        <v>34</v>
      </c>
    </row>
    <row r="10" spans="1:35" ht="31.5">
      <c r="A10" s="227">
        <v>3</v>
      </c>
      <c r="B10" s="106" t="s">
        <v>79</v>
      </c>
      <c r="C10" s="37">
        <v>7.5</v>
      </c>
      <c r="D10" s="38"/>
      <c r="E10" s="40"/>
      <c r="F10" s="37">
        <v>7.5</v>
      </c>
      <c r="G10" s="107"/>
      <c r="H10" s="39"/>
      <c r="I10" s="73">
        <f t="shared" si="0"/>
        <v>15</v>
      </c>
      <c r="J10" s="74">
        <f t="shared" si="0"/>
        <v>0</v>
      </c>
      <c r="K10" s="108">
        <f t="shared" si="0"/>
        <v>0</v>
      </c>
      <c r="L10" s="130">
        <f t="shared" si="1"/>
        <v>15</v>
      </c>
      <c r="M10" s="109"/>
      <c r="N10" s="110" t="s">
        <v>80</v>
      </c>
      <c r="O10" s="241">
        <f t="shared" si="2"/>
        <v>240</v>
      </c>
      <c r="P10" s="36">
        <f t="shared" si="3"/>
        <v>375</v>
      </c>
      <c r="Q10" s="73">
        <f aca="true" t="shared" si="5" ref="Q10:V24">W10+AC10</f>
        <v>60</v>
      </c>
      <c r="R10" s="74">
        <f t="shared" si="5"/>
        <v>60</v>
      </c>
      <c r="S10" s="74">
        <f t="shared" si="5"/>
        <v>120</v>
      </c>
      <c r="T10" s="74">
        <f t="shared" si="5"/>
        <v>0</v>
      </c>
      <c r="U10" s="74">
        <v>135</v>
      </c>
      <c r="V10" s="75">
        <f t="shared" si="5"/>
        <v>0</v>
      </c>
      <c r="W10" s="37">
        <v>30</v>
      </c>
      <c r="X10" s="38">
        <v>30</v>
      </c>
      <c r="Y10" s="38">
        <v>60</v>
      </c>
      <c r="Z10" s="38"/>
      <c r="AA10" s="38">
        <v>67</v>
      </c>
      <c r="AB10" s="39"/>
      <c r="AC10" s="37">
        <v>30</v>
      </c>
      <c r="AD10" s="40">
        <v>30</v>
      </c>
      <c r="AE10" s="40">
        <v>60</v>
      </c>
      <c r="AF10" s="40"/>
      <c r="AG10" s="38">
        <v>68</v>
      </c>
      <c r="AH10" s="40"/>
      <c r="AI10" s="106" t="s">
        <v>31</v>
      </c>
    </row>
    <row r="11" spans="1:35" ht="31.5">
      <c r="A11" s="227">
        <v>4</v>
      </c>
      <c r="B11" s="106" t="s">
        <v>81</v>
      </c>
      <c r="C11" s="37">
        <v>1.5</v>
      </c>
      <c r="D11" s="38"/>
      <c r="E11" s="40"/>
      <c r="F11" s="37">
        <v>2</v>
      </c>
      <c r="G11" s="107"/>
      <c r="H11" s="39"/>
      <c r="I11" s="73">
        <f t="shared" si="0"/>
        <v>3.5</v>
      </c>
      <c r="J11" s="74">
        <f t="shared" si="0"/>
        <v>0</v>
      </c>
      <c r="K11" s="108">
        <f t="shared" si="0"/>
        <v>0</v>
      </c>
      <c r="L11" s="130">
        <f t="shared" si="1"/>
        <v>3.5</v>
      </c>
      <c r="M11" s="109"/>
      <c r="N11" s="110" t="s">
        <v>80</v>
      </c>
      <c r="O11" s="241">
        <f t="shared" si="2"/>
        <v>45</v>
      </c>
      <c r="P11" s="36">
        <f t="shared" si="3"/>
        <v>88</v>
      </c>
      <c r="Q11" s="73">
        <f t="shared" si="5"/>
        <v>30</v>
      </c>
      <c r="R11" s="74">
        <v>15</v>
      </c>
      <c r="S11" s="74">
        <f t="shared" si="5"/>
        <v>0</v>
      </c>
      <c r="T11" s="74">
        <f t="shared" si="5"/>
        <v>0</v>
      </c>
      <c r="U11" s="74">
        <v>43</v>
      </c>
      <c r="V11" s="75">
        <f t="shared" si="5"/>
        <v>0</v>
      </c>
      <c r="W11" s="37">
        <v>15</v>
      </c>
      <c r="X11" s="38">
        <v>7</v>
      </c>
      <c r="Y11" s="38"/>
      <c r="Z11" s="38"/>
      <c r="AA11" s="38">
        <v>16</v>
      </c>
      <c r="AB11" s="39"/>
      <c r="AC11" s="37">
        <v>15</v>
      </c>
      <c r="AD11" s="38">
        <v>8</v>
      </c>
      <c r="AE11" s="40"/>
      <c r="AF11" s="40"/>
      <c r="AG11" s="38">
        <v>27</v>
      </c>
      <c r="AH11" s="40"/>
      <c r="AI11" s="106" t="s">
        <v>82</v>
      </c>
    </row>
    <row r="12" spans="1:35" ht="47.25">
      <c r="A12" s="227">
        <v>5</v>
      </c>
      <c r="B12" s="106" t="s">
        <v>83</v>
      </c>
      <c r="C12" s="37">
        <v>2</v>
      </c>
      <c r="D12" s="38"/>
      <c r="E12" s="40"/>
      <c r="F12" s="37"/>
      <c r="G12" s="107"/>
      <c r="H12" s="39"/>
      <c r="I12" s="73">
        <f t="shared" si="0"/>
        <v>2</v>
      </c>
      <c r="J12" s="74">
        <f t="shared" si="0"/>
        <v>0</v>
      </c>
      <c r="K12" s="108">
        <f t="shared" si="0"/>
        <v>0</v>
      </c>
      <c r="L12" s="130">
        <f t="shared" si="1"/>
        <v>2</v>
      </c>
      <c r="M12" s="109" t="s">
        <v>78</v>
      </c>
      <c r="N12" s="110"/>
      <c r="O12" s="241">
        <v>30</v>
      </c>
      <c r="P12" s="36">
        <f t="shared" si="3"/>
        <v>50</v>
      </c>
      <c r="Q12" s="73">
        <f t="shared" si="5"/>
        <v>10</v>
      </c>
      <c r="R12" s="74">
        <v>4</v>
      </c>
      <c r="S12" s="74">
        <v>16</v>
      </c>
      <c r="T12" s="74">
        <f t="shared" si="5"/>
        <v>0</v>
      </c>
      <c r="U12" s="74">
        <v>20</v>
      </c>
      <c r="V12" s="75">
        <f t="shared" si="5"/>
        <v>0</v>
      </c>
      <c r="W12" s="37">
        <v>10</v>
      </c>
      <c r="X12" s="38">
        <v>4</v>
      </c>
      <c r="Y12" s="38">
        <v>16</v>
      </c>
      <c r="Z12" s="38"/>
      <c r="AA12" s="38">
        <v>20</v>
      </c>
      <c r="AB12" s="39"/>
      <c r="AC12" s="37"/>
      <c r="AD12" s="38"/>
      <c r="AE12" s="40"/>
      <c r="AF12" s="40"/>
      <c r="AG12" s="38"/>
      <c r="AH12" s="40"/>
      <c r="AI12" s="106" t="s">
        <v>84</v>
      </c>
    </row>
    <row r="13" spans="1:35" ht="47.25">
      <c r="A13" s="227">
        <v>6</v>
      </c>
      <c r="B13" s="196" t="s">
        <v>145</v>
      </c>
      <c r="C13" s="41">
        <v>3</v>
      </c>
      <c r="D13" s="42"/>
      <c r="E13" s="44"/>
      <c r="F13" s="41"/>
      <c r="G13" s="197"/>
      <c r="H13" s="43"/>
      <c r="I13" s="76">
        <f t="shared" si="0"/>
        <v>3</v>
      </c>
      <c r="J13" s="77">
        <f t="shared" si="0"/>
        <v>0</v>
      </c>
      <c r="K13" s="198">
        <f t="shared" si="0"/>
        <v>0</v>
      </c>
      <c r="L13" s="130">
        <f t="shared" si="1"/>
        <v>3</v>
      </c>
      <c r="M13" s="199" t="s">
        <v>80</v>
      </c>
      <c r="N13" s="200"/>
      <c r="O13" s="242">
        <f t="shared" si="2"/>
        <v>35</v>
      </c>
      <c r="P13" s="36">
        <f t="shared" si="3"/>
        <v>75</v>
      </c>
      <c r="Q13" s="76">
        <f t="shared" si="5"/>
        <v>15</v>
      </c>
      <c r="R13" s="77">
        <f t="shared" si="5"/>
        <v>0</v>
      </c>
      <c r="S13" s="77">
        <v>20</v>
      </c>
      <c r="T13" s="77">
        <f t="shared" si="5"/>
        <v>0</v>
      </c>
      <c r="U13" s="77">
        <v>40</v>
      </c>
      <c r="V13" s="78">
        <f t="shared" si="5"/>
        <v>0</v>
      </c>
      <c r="W13" s="41">
        <v>15</v>
      </c>
      <c r="X13" s="42"/>
      <c r="Y13" s="42">
        <v>20</v>
      </c>
      <c r="Z13" s="42"/>
      <c r="AA13" s="42">
        <v>40</v>
      </c>
      <c r="AB13" s="43"/>
      <c r="AC13" s="41"/>
      <c r="AD13" s="42"/>
      <c r="AE13" s="44"/>
      <c r="AF13" s="44"/>
      <c r="AG13" s="42"/>
      <c r="AH13" s="44"/>
      <c r="AI13" s="196" t="s">
        <v>35</v>
      </c>
    </row>
    <row r="14" spans="1:35" ht="47.25">
      <c r="A14" s="227">
        <v>7</v>
      </c>
      <c r="B14" s="206" t="s">
        <v>88</v>
      </c>
      <c r="C14" s="55">
        <v>1</v>
      </c>
      <c r="D14" s="53"/>
      <c r="E14" s="56"/>
      <c r="F14" s="52"/>
      <c r="G14" s="207"/>
      <c r="H14" s="56"/>
      <c r="I14" s="52">
        <f t="shared" si="0"/>
        <v>1</v>
      </c>
      <c r="J14" s="53">
        <f t="shared" si="0"/>
        <v>0</v>
      </c>
      <c r="K14" s="54">
        <f t="shared" si="0"/>
        <v>0</v>
      </c>
      <c r="L14" s="250">
        <f t="shared" si="1"/>
        <v>1</v>
      </c>
      <c r="M14" s="209" t="s">
        <v>78</v>
      </c>
      <c r="N14" s="248"/>
      <c r="O14" s="250">
        <f t="shared" si="2"/>
        <v>7</v>
      </c>
      <c r="P14" s="51">
        <f t="shared" si="3"/>
        <v>25</v>
      </c>
      <c r="Q14" s="52">
        <f t="shared" si="5"/>
        <v>2</v>
      </c>
      <c r="R14" s="53">
        <f t="shared" si="5"/>
        <v>0</v>
      </c>
      <c r="S14" s="53">
        <f t="shared" si="5"/>
        <v>5</v>
      </c>
      <c r="T14" s="53">
        <f t="shared" si="5"/>
        <v>0</v>
      </c>
      <c r="U14" s="53">
        <v>18</v>
      </c>
      <c r="V14" s="54">
        <f t="shared" si="5"/>
        <v>0</v>
      </c>
      <c r="W14" s="52">
        <v>2</v>
      </c>
      <c r="X14" s="53"/>
      <c r="Y14" s="53">
        <v>5</v>
      </c>
      <c r="Z14" s="53"/>
      <c r="AA14" s="53">
        <v>18</v>
      </c>
      <c r="AB14" s="54"/>
      <c r="AC14" s="52"/>
      <c r="AD14" s="55"/>
      <c r="AE14" s="53"/>
      <c r="AF14" s="53"/>
      <c r="AG14" s="53"/>
      <c r="AH14" s="56"/>
      <c r="AI14" s="210" t="s">
        <v>89</v>
      </c>
    </row>
    <row r="15" spans="1:35" ht="47.25">
      <c r="A15" s="227">
        <v>8</v>
      </c>
      <c r="B15" s="206" t="s">
        <v>90</v>
      </c>
      <c r="C15" s="55">
        <v>0.5</v>
      </c>
      <c r="D15" s="264">
        <v>0.5</v>
      </c>
      <c r="E15" s="56"/>
      <c r="F15" s="52">
        <v>1</v>
      </c>
      <c r="G15" s="207">
        <v>1</v>
      </c>
      <c r="H15" s="56"/>
      <c r="I15" s="52">
        <f>C15+F15</f>
        <v>1.5</v>
      </c>
      <c r="J15" s="264">
        <v>1.5</v>
      </c>
      <c r="K15" s="208">
        <f t="shared" si="0"/>
        <v>0</v>
      </c>
      <c r="L15" s="250">
        <f t="shared" si="1"/>
        <v>3</v>
      </c>
      <c r="M15" s="228"/>
      <c r="N15" s="249" t="s">
        <v>80</v>
      </c>
      <c r="O15" s="250">
        <v>40</v>
      </c>
      <c r="P15" s="51">
        <f t="shared" si="3"/>
        <v>75</v>
      </c>
      <c r="Q15" s="52">
        <v>20</v>
      </c>
      <c r="R15" s="53">
        <f t="shared" si="5"/>
        <v>0</v>
      </c>
      <c r="S15" s="53">
        <f t="shared" si="5"/>
        <v>0</v>
      </c>
      <c r="T15" s="53">
        <v>20</v>
      </c>
      <c r="U15" s="53">
        <v>35</v>
      </c>
      <c r="V15" s="54">
        <f t="shared" si="5"/>
        <v>0</v>
      </c>
      <c r="W15" s="52">
        <v>5</v>
      </c>
      <c r="X15" s="53"/>
      <c r="Y15" s="53"/>
      <c r="Z15" s="53">
        <v>5</v>
      </c>
      <c r="AA15" s="53">
        <v>15</v>
      </c>
      <c r="AB15" s="54"/>
      <c r="AC15" s="52">
        <v>15</v>
      </c>
      <c r="AD15" s="55"/>
      <c r="AE15" s="53"/>
      <c r="AF15" s="53">
        <v>15</v>
      </c>
      <c r="AG15" s="53">
        <v>20</v>
      </c>
      <c r="AH15" s="56"/>
      <c r="AI15" s="210" t="s">
        <v>91</v>
      </c>
    </row>
    <row r="16" spans="1:35" ht="47.25">
      <c r="A16" s="227">
        <v>9</v>
      </c>
      <c r="B16" s="206" t="s">
        <v>92</v>
      </c>
      <c r="C16" s="55">
        <v>1</v>
      </c>
      <c r="D16" s="53"/>
      <c r="E16" s="56"/>
      <c r="F16" s="52"/>
      <c r="G16" s="207"/>
      <c r="H16" s="56"/>
      <c r="I16" s="52">
        <f>C16+F16</f>
        <v>1</v>
      </c>
      <c r="J16" s="53">
        <f t="shared" si="0"/>
        <v>0</v>
      </c>
      <c r="K16" s="208">
        <f t="shared" si="0"/>
        <v>0</v>
      </c>
      <c r="L16" s="250">
        <f t="shared" si="1"/>
        <v>1</v>
      </c>
      <c r="M16" s="209" t="s">
        <v>78</v>
      </c>
      <c r="N16" s="248"/>
      <c r="O16" s="250">
        <f t="shared" si="2"/>
        <v>10</v>
      </c>
      <c r="P16" s="51">
        <f t="shared" si="3"/>
        <v>25</v>
      </c>
      <c r="Q16" s="52">
        <v>5</v>
      </c>
      <c r="R16" s="53">
        <f t="shared" si="5"/>
        <v>0</v>
      </c>
      <c r="S16" s="53">
        <f t="shared" si="5"/>
        <v>5</v>
      </c>
      <c r="T16" s="53">
        <f t="shared" si="5"/>
        <v>0</v>
      </c>
      <c r="U16" s="53">
        <f t="shared" si="5"/>
        <v>15</v>
      </c>
      <c r="V16" s="54">
        <f t="shared" si="5"/>
        <v>0</v>
      </c>
      <c r="W16" s="52">
        <v>5</v>
      </c>
      <c r="X16" s="53"/>
      <c r="Y16" s="53">
        <v>5</v>
      </c>
      <c r="Z16" s="53"/>
      <c r="AA16" s="53">
        <v>15</v>
      </c>
      <c r="AB16" s="54"/>
      <c r="AC16" s="52"/>
      <c r="AD16" s="55"/>
      <c r="AE16" s="55"/>
      <c r="AF16" s="55"/>
      <c r="AG16" s="53"/>
      <c r="AH16" s="56"/>
      <c r="AI16" s="210" t="s">
        <v>91</v>
      </c>
    </row>
    <row r="17" spans="1:35" ht="15.75">
      <c r="A17" s="227">
        <v>10</v>
      </c>
      <c r="B17" s="106" t="s">
        <v>93</v>
      </c>
      <c r="C17" s="50"/>
      <c r="D17" s="38"/>
      <c r="E17" s="40"/>
      <c r="F17" s="37">
        <v>2</v>
      </c>
      <c r="G17" s="38"/>
      <c r="H17" s="40"/>
      <c r="I17" s="73">
        <f t="shared" si="0"/>
        <v>2</v>
      </c>
      <c r="J17" s="74">
        <f t="shared" si="0"/>
        <v>0</v>
      </c>
      <c r="K17" s="108">
        <f t="shared" si="0"/>
        <v>0</v>
      </c>
      <c r="L17" s="130">
        <f t="shared" si="1"/>
        <v>2</v>
      </c>
      <c r="M17" s="109"/>
      <c r="N17" s="110" t="s">
        <v>78</v>
      </c>
      <c r="O17" s="241">
        <f t="shared" si="2"/>
        <v>30</v>
      </c>
      <c r="P17" s="229">
        <f t="shared" si="3"/>
        <v>50</v>
      </c>
      <c r="Q17" s="73">
        <f t="shared" si="5"/>
        <v>10</v>
      </c>
      <c r="R17" s="74">
        <f t="shared" si="5"/>
        <v>10</v>
      </c>
      <c r="S17" s="74">
        <f t="shared" si="5"/>
        <v>10</v>
      </c>
      <c r="T17" s="74">
        <f t="shared" si="5"/>
        <v>0</v>
      </c>
      <c r="U17" s="74">
        <v>20</v>
      </c>
      <c r="V17" s="75">
        <f t="shared" si="5"/>
        <v>0</v>
      </c>
      <c r="W17" s="37"/>
      <c r="X17" s="50"/>
      <c r="Y17" s="50"/>
      <c r="Z17" s="50"/>
      <c r="AA17" s="38"/>
      <c r="AB17" s="39"/>
      <c r="AC17" s="37">
        <v>10</v>
      </c>
      <c r="AD17" s="50">
        <v>10</v>
      </c>
      <c r="AE17" s="50">
        <v>10</v>
      </c>
      <c r="AF17" s="50"/>
      <c r="AG17" s="38">
        <v>20</v>
      </c>
      <c r="AH17" s="40"/>
      <c r="AI17" s="106" t="s">
        <v>94</v>
      </c>
    </row>
    <row r="18" spans="1:35" ht="15.75">
      <c r="A18" s="227">
        <v>11</v>
      </c>
      <c r="B18" s="106" t="s">
        <v>214</v>
      </c>
      <c r="C18" s="50">
        <v>1.5</v>
      </c>
      <c r="D18" s="38"/>
      <c r="E18" s="40"/>
      <c r="F18" s="37">
        <v>2</v>
      </c>
      <c r="G18" s="40"/>
      <c r="H18" s="39"/>
      <c r="I18" s="73">
        <f t="shared" si="0"/>
        <v>3.5</v>
      </c>
      <c r="J18" s="74">
        <f t="shared" si="0"/>
        <v>0</v>
      </c>
      <c r="K18" s="108">
        <f t="shared" si="0"/>
        <v>0</v>
      </c>
      <c r="L18" s="130">
        <f t="shared" si="1"/>
        <v>3.5</v>
      </c>
      <c r="M18" s="109"/>
      <c r="N18" s="110" t="s">
        <v>80</v>
      </c>
      <c r="O18" s="241">
        <f t="shared" si="2"/>
        <v>60</v>
      </c>
      <c r="P18" s="229">
        <f t="shared" si="3"/>
        <v>90</v>
      </c>
      <c r="Q18" s="73">
        <f t="shared" si="5"/>
        <v>0</v>
      </c>
      <c r="R18" s="74">
        <f t="shared" si="5"/>
        <v>0</v>
      </c>
      <c r="S18" s="74">
        <f t="shared" si="5"/>
        <v>60</v>
      </c>
      <c r="T18" s="74">
        <f t="shared" si="5"/>
        <v>0</v>
      </c>
      <c r="U18" s="74">
        <f t="shared" si="5"/>
        <v>30</v>
      </c>
      <c r="V18" s="75">
        <f t="shared" si="5"/>
        <v>0</v>
      </c>
      <c r="W18" s="37"/>
      <c r="X18" s="38"/>
      <c r="Y18" s="38">
        <v>30</v>
      </c>
      <c r="Z18" s="38"/>
      <c r="AA18" s="38">
        <v>15</v>
      </c>
      <c r="AB18" s="39"/>
      <c r="AC18" s="37"/>
      <c r="AD18" s="50"/>
      <c r="AE18" s="50">
        <v>30</v>
      </c>
      <c r="AF18" s="50"/>
      <c r="AG18" s="38">
        <v>15</v>
      </c>
      <c r="AH18" s="40"/>
      <c r="AI18" s="118" t="s">
        <v>55</v>
      </c>
    </row>
    <row r="19" spans="1:35" ht="48" customHeight="1">
      <c r="A19" s="227">
        <v>12</v>
      </c>
      <c r="B19" s="106" t="s">
        <v>96</v>
      </c>
      <c r="C19" s="50"/>
      <c r="D19" s="38"/>
      <c r="E19" s="40"/>
      <c r="F19" s="37">
        <v>2</v>
      </c>
      <c r="G19" s="38"/>
      <c r="H19" s="39"/>
      <c r="I19" s="73">
        <v>2</v>
      </c>
      <c r="J19" s="74">
        <f t="shared" si="0"/>
        <v>0</v>
      </c>
      <c r="K19" s="108">
        <f t="shared" si="0"/>
        <v>0</v>
      </c>
      <c r="L19" s="130">
        <f t="shared" si="1"/>
        <v>2</v>
      </c>
      <c r="M19" s="230"/>
      <c r="N19" s="110" t="s">
        <v>78</v>
      </c>
      <c r="O19" s="241">
        <v>20</v>
      </c>
      <c r="P19" s="229">
        <f t="shared" si="3"/>
        <v>50</v>
      </c>
      <c r="Q19" s="73">
        <v>10</v>
      </c>
      <c r="R19" s="74">
        <v>10</v>
      </c>
      <c r="S19" s="74">
        <v>0</v>
      </c>
      <c r="T19" s="74">
        <f t="shared" si="5"/>
        <v>0</v>
      </c>
      <c r="U19" s="74">
        <v>30</v>
      </c>
      <c r="V19" s="75">
        <f>AB19+AH19</f>
        <v>0</v>
      </c>
      <c r="W19" s="37"/>
      <c r="X19" s="38"/>
      <c r="Y19" s="38"/>
      <c r="Z19" s="38"/>
      <c r="AA19" s="38"/>
      <c r="AB19" s="39"/>
      <c r="AC19" s="37">
        <v>10</v>
      </c>
      <c r="AD19" s="50">
        <v>10</v>
      </c>
      <c r="AE19" s="50">
        <v>0</v>
      </c>
      <c r="AF19" s="50"/>
      <c r="AG19" s="38">
        <v>30</v>
      </c>
      <c r="AH19" s="39"/>
      <c r="AI19" s="106" t="s">
        <v>134</v>
      </c>
    </row>
    <row r="20" spans="1:35" ht="31.5">
      <c r="A20" s="227">
        <v>13</v>
      </c>
      <c r="B20" s="106" t="s">
        <v>97</v>
      </c>
      <c r="C20" s="37">
        <v>1.5</v>
      </c>
      <c r="D20" s="38"/>
      <c r="E20" s="40"/>
      <c r="F20" s="37">
        <v>0</v>
      </c>
      <c r="G20" s="107"/>
      <c r="H20" s="39"/>
      <c r="I20" s="73">
        <f aca="true" t="shared" si="6" ref="I20:K24">C20+F20</f>
        <v>1.5</v>
      </c>
      <c r="J20" s="74">
        <f t="shared" si="6"/>
        <v>0</v>
      </c>
      <c r="K20" s="108">
        <f t="shared" si="6"/>
        <v>0</v>
      </c>
      <c r="L20" s="130">
        <f t="shared" si="1"/>
        <v>1.5</v>
      </c>
      <c r="M20" s="230" t="s">
        <v>78</v>
      </c>
      <c r="N20" s="212"/>
      <c r="O20" s="241">
        <f>SUM(Q20:T20)</f>
        <v>25</v>
      </c>
      <c r="P20" s="229">
        <f t="shared" si="3"/>
        <v>40</v>
      </c>
      <c r="Q20" s="73">
        <v>10</v>
      </c>
      <c r="R20" s="74">
        <v>15</v>
      </c>
      <c r="S20" s="74">
        <v>0</v>
      </c>
      <c r="T20" s="74">
        <f t="shared" si="5"/>
        <v>0</v>
      </c>
      <c r="U20" s="74">
        <v>15</v>
      </c>
      <c r="V20" s="75">
        <f t="shared" si="5"/>
        <v>0</v>
      </c>
      <c r="W20" s="37">
        <v>10</v>
      </c>
      <c r="X20" s="38">
        <v>15</v>
      </c>
      <c r="Y20" s="38">
        <v>0</v>
      </c>
      <c r="Z20" s="38"/>
      <c r="AA20" s="38">
        <v>15</v>
      </c>
      <c r="AB20" s="39"/>
      <c r="AC20" s="37"/>
      <c r="AD20" s="50"/>
      <c r="AE20" s="50"/>
      <c r="AF20" s="50"/>
      <c r="AG20" s="38"/>
      <c r="AH20" s="40"/>
      <c r="AI20" s="106" t="s">
        <v>114</v>
      </c>
    </row>
    <row r="21" spans="1:35" ht="31.5">
      <c r="A21" s="227">
        <v>14</v>
      </c>
      <c r="B21" s="106" t="s">
        <v>98</v>
      </c>
      <c r="C21" s="37"/>
      <c r="D21" s="38"/>
      <c r="E21" s="40"/>
      <c r="F21" s="37">
        <v>2</v>
      </c>
      <c r="G21" s="107"/>
      <c r="H21" s="39"/>
      <c r="I21" s="73">
        <v>2</v>
      </c>
      <c r="J21" s="74">
        <v>0</v>
      </c>
      <c r="K21" s="108">
        <v>0</v>
      </c>
      <c r="L21" s="130">
        <f t="shared" si="1"/>
        <v>2</v>
      </c>
      <c r="M21" s="211"/>
      <c r="N21" s="212" t="s">
        <v>78</v>
      </c>
      <c r="O21" s="241">
        <v>30</v>
      </c>
      <c r="P21" s="229">
        <f t="shared" si="3"/>
        <v>50</v>
      </c>
      <c r="Q21" s="73">
        <v>15</v>
      </c>
      <c r="R21" s="74"/>
      <c r="S21" s="74">
        <v>15</v>
      </c>
      <c r="T21" s="74">
        <v>0</v>
      </c>
      <c r="U21" s="74">
        <v>20</v>
      </c>
      <c r="V21" s="75">
        <v>0</v>
      </c>
      <c r="W21" s="37"/>
      <c r="X21" s="38"/>
      <c r="Y21" s="38"/>
      <c r="Z21" s="38"/>
      <c r="AA21" s="38"/>
      <c r="AB21" s="39"/>
      <c r="AC21" s="37">
        <v>15</v>
      </c>
      <c r="AD21" s="50">
        <v>0</v>
      </c>
      <c r="AE21" s="50">
        <v>15</v>
      </c>
      <c r="AF21" s="50"/>
      <c r="AG21" s="38">
        <v>20</v>
      </c>
      <c r="AH21" s="40"/>
      <c r="AI21" s="106" t="s">
        <v>114</v>
      </c>
    </row>
    <row r="22" spans="1:35" ht="31.5">
      <c r="A22" s="227">
        <v>15</v>
      </c>
      <c r="B22" s="106" t="s">
        <v>99</v>
      </c>
      <c r="C22" s="37"/>
      <c r="D22" s="38"/>
      <c r="E22" s="40"/>
      <c r="F22" s="37">
        <v>1</v>
      </c>
      <c r="G22" s="107"/>
      <c r="H22" s="39"/>
      <c r="I22" s="73">
        <f>C22+F22</f>
        <v>1</v>
      </c>
      <c r="J22" s="74">
        <f t="shared" si="6"/>
        <v>0</v>
      </c>
      <c r="K22" s="108">
        <f t="shared" si="6"/>
        <v>0</v>
      </c>
      <c r="L22" s="130">
        <f t="shared" si="1"/>
        <v>1</v>
      </c>
      <c r="M22" s="109"/>
      <c r="N22" s="110" t="s">
        <v>78</v>
      </c>
      <c r="O22" s="241">
        <f>SUM(Q22:T22)</f>
        <v>10</v>
      </c>
      <c r="P22" s="229">
        <f t="shared" si="3"/>
        <v>25</v>
      </c>
      <c r="Q22" s="73">
        <f t="shared" si="5"/>
        <v>0</v>
      </c>
      <c r="R22" s="74">
        <v>10</v>
      </c>
      <c r="S22" s="74">
        <f t="shared" si="5"/>
        <v>0</v>
      </c>
      <c r="T22" s="74">
        <f t="shared" si="5"/>
        <v>0</v>
      </c>
      <c r="U22" s="74">
        <f t="shared" si="5"/>
        <v>15</v>
      </c>
      <c r="V22" s="75">
        <f t="shared" si="5"/>
        <v>0</v>
      </c>
      <c r="W22" s="37"/>
      <c r="X22" s="38"/>
      <c r="Y22" s="38"/>
      <c r="Z22" s="38"/>
      <c r="AA22" s="38"/>
      <c r="AB22" s="39"/>
      <c r="AC22" s="37"/>
      <c r="AD22" s="50">
        <v>10</v>
      </c>
      <c r="AE22" s="50"/>
      <c r="AF22" s="50"/>
      <c r="AG22" s="38">
        <v>15</v>
      </c>
      <c r="AH22" s="40"/>
      <c r="AI22" s="106" t="s">
        <v>116</v>
      </c>
    </row>
    <row r="23" spans="1:35" ht="15.75">
      <c r="A23" s="227">
        <v>16</v>
      </c>
      <c r="B23" s="106" t="s">
        <v>133</v>
      </c>
      <c r="C23" s="37"/>
      <c r="D23" s="38"/>
      <c r="E23" s="39"/>
      <c r="F23" s="50"/>
      <c r="G23" s="38"/>
      <c r="H23" s="213">
        <v>2</v>
      </c>
      <c r="I23" s="73">
        <f t="shared" si="6"/>
        <v>0</v>
      </c>
      <c r="J23" s="74">
        <f t="shared" si="6"/>
        <v>0</v>
      </c>
      <c r="K23" s="108">
        <f t="shared" si="6"/>
        <v>2</v>
      </c>
      <c r="L23" s="130">
        <f t="shared" si="1"/>
        <v>2</v>
      </c>
      <c r="M23" s="109"/>
      <c r="N23" s="110" t="s">
        <v>78</v>
      </c>
      <c r="O23" s="241">
        <f>SUM(Q23:T23)</f>
        <v>0</v>
      </c>
      <c r="P23" s="229">
        <f t="shared" si="3"/>
        <v>45</v>
      </c>
      <c r="Q23" s="73">
        <f t="shared" si="5"/>
        <v>0</v>
      </c>
      <c r="R23" s="74">
        <f t="shared" si="5"/>
        <v>0</v>
      </c>
      <c r="S23" s="74">
        <f t="shared" si="5"/>
        <v>0</v>
      </c>
      <c r="T23" s="74">
        <f t="shared" si="5"/>
        <v>0</v>
      </c>
      <c r="U23" s="74">
        <f t="shared" si="5"/>
        <v>0</v>
      </c>
      <c r="V23" s="75">
        <v>45</v>
      </c>
      <c r="W23" s="37"/>
      <c r="X23" s="38"/>
      <c r="Y23" s="38"/>
      <c r="Z23" s="38"/>
      <c r="AA23" s="38"/>
      <c r="AB23" s="39"/>
      <c r="AC23" s="50"/>
      <c r="AD23" s="38"/>
      <c r="AE23" s="38"/>
      <c r="AF23" s="38"/>
      <c r="AG23" s="38"/>
      <c r="AH23" s="40">
        <v>45</v>
      </c>
      <c r="AI23" s="106" t="s">
        <v>100</v>
      </c>
    </row>
    <row r="24" spans="1:35" ht="31.5">
      <c r="A24" s="227">
        <v>17</v>
      </c>
      <c r="B24" s="214" t="s">
        <v>132</v>
      </c>
      <c r="C24" s="215"/>
      <c r="D24" s="38"/>
      <c r="E24" s="40"/>
      <c r="F24" s="37"/>
      <c r="G24" s="38"/>
      <c r="H24" s="134">
        <v>1.5</v>
      </c>
      <c r="I24" s="73">
        <f t="shared" si="6"/>
        <v>0</v>
      </c>
      <c r="J24" s="74">
        <f t="shared" si="6"/>
        <v>0</v>
      </c>
      <c r="K24" s="108">
        <f t="shared" si="6"/>
        <v>1.5</v>
      </c>
      <c r="L24" s="130">
        <f t="shared" si="1"/>
        <v>1.5</v>
      </c>
      <c r="M24" s="109"/>
      <c r="N24" s="110" t="s">
        <v>78</v>
      </c>
      <c r="O24" s="241">
        <f>SUM(Q24:T24)</f>
        <v>0</v>
      </c>
      <c r="P24" s="229">
        <v>40</v>
      </c>
      <c r="Q24" s="73">
        <f t="shared" si="5"/>
        <v>0</v>
      </c>
      <c r="R24" s="74">
        <f t="shared" si="5"/>
        <v>0</v>
      </c>
      <c r="S24" s="74">
        <f t="shared" si="5"/>
        <v>0</v>
      </c>
      <c r="T24" s="74">
        <f t="shared" si="5"/>
        <v>0</v>
      </c>
      <c r="U24" s="74">
        <f t="shared" si="5"/>
        <v>0</v>
      </c>
      <c r="V24" s="75">
        <v>40</v>
      </c>
      <c r="W24" s="37"/>
      <c r="X24" s="38"/>
      <c r="Y24" s="38"/>
      <c r="Z24" s="38"/>
      <c r="AA24" s="38"/>
      <c r="AB24" s="39"/>
      <c r="AC24" s="50"/>
      <c r="AD24" s="50"/>
      <c r="AE24" s="50"/>
      <c r="AF24" s="50"/>
      <c r="AG24" s="38"/>
      <c r="AH24" s="40">
        <v>40</v>
      </c>
      <c r="AI24" s="106" t="s">
        <v>135</v>
      </c>
    </row>
    <row r="25" spans="1:35" ht="26.25" customHeight="1">
      <c r="A25" s="227"/>
      <c r="B25" s="714" t="s">
        <v>120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6"/>
    </row>
    <row r="26" spans="1:35" ht="31.5">
      <c r="A26" s="227">
        <v>19</v>
      </c>
      <c r="B26" s="252" t="s">
        <v>128</v>
      </c>
      <c r="C26" s="253">
        <v>3</v>
      </c>
      <c r="D26" s="254"/>
      <c r="E26" s="255"/>
      <c r="F26" s="256"/>
      <c r="G26" s="257"/>
      <c r="H26" s="255"/>
      <c r="I26" s="256">
        <f>C26+F26</f>
        <v>3</v>
      </c>
      <c r="J26" s="254">
        <f aca="true" t="shared" si="7" ref="I26:K30">D26+G26</f>
        <v>0</v>
      </c>
      <c r="K26" s="255">
        <f t="shared" si="7"/>
        <v>0</v>
      </c>
      <c r="L26" s="251">
        <f aca="true" t="shared" si="8" ref="L26:L31">SUM(I26:K26)</f>
        <v>3</v>
      </c>
      <c r="M26" s="258" t="s">
        <v>78</v>
      </c>
      <c r="N26" s="259"/>
      <c r="O26" s="251">
        <v>45</v>
      </c>
      <c r="P26" s="244">
        <f aca="true" t="shared" si="9" ref="P26:P31">SUM(Q26:V26)</f>
        <v>75</v>
      </c>
      <c r="Q26" s="256">
        <v>10</v>
      </c>
      <c r="R26" s="254">
        <v>10</v>
      </c>
      <c r="S26" s="254">
        <v>25</v>
      </c>
      <c r="T26" s="254">
        <f>Z26+AF26</f>
        <v>0</v>
      </c>
      <c r="U26" s="254">
        <v>30</v>
      </c>
      <c r="V26" s="260">
        <f>AB26+AH26</f>
        <v>0</v>
      </c>
      <c r="W26" s="256">
        <v>10</v>
      </c>
      <c r="X26" s="254">
        <v>10</v>
      </c>
      <c r="Y26" s="254">
        <v>25</v>
      </c>
      <c r="Z26" s="254"/>
      <c r="AA26" s="254">
        <v>30</v>
      </c>
      <c r="AB26" s="260"/>
      <c r="AC26" s="256"/>
      <c r="AD26" s="254"/>
      <c r="AE26" s="255"/>
      <c r="AF26" s="255"/>
      <c r="AG26" s="254"/>
      <c r="AH26" s="255"/>
      <c r="AI26" s="252" t="s">
        <v>31</v>
      </c>
    </row>
    <row r="27" spans="1:35" ht="44.25" customHeight="1">
      <c r="A27" s="227">
        <v>20</v>
      </c>
      <c r="B27" s="252" t="s">
        <v>129</v>
      </c>
      <c r="C27" s="253">
        <v>1</v>
      </c>
      <c r="D27" s="254"/>
      <c r="E27" s="255"/>
      <c r="F27" s="256"/>
      <c r="G27" s="257"/>
      <c r="H27" s="255"/>
      <c r="I27" s="256">
        <f t="shared" si="7"/>
        <v>1</v>
      </c>
      <c r="J27" s="254"/>
      <c r="K27" s="261"/>
      <c r="L27" s="251">
        <f t="shared" si="8"/>
        <v>1</v>
      </c>
      <c r="M27" s="258" t="s">
        <v>78</v>
      </c>
      <c r="N27" s="259"/>
      <c r="O27" s="251">
        <v>15</v>
      </c>
      <c r="P27" s="244">
        <f t="shared" si="9"/>
        <v>25</v>
      </c>
      <c r="Q27" s="256">
        <v>5</v>
      </c>
      <c r="R27" s="254">
        <v>5</v>
      </c>
      <c r="S27" s="254">
        <v>5</v>
      </c>
      <c r="T27" s="254"/>
      <c r="U27" s="254">
        <v>10</v>
      </c>
      <c r="V27" s="260"/>
      <c r="W27" s="256">
        <v>5</v>
      </c>
      <c r="X27" s="254">
        <v>5</v>
      </c>
      <c r="Y27" s="254">
        <v>5</v>
      </c>
      <c r="Z27" s="254"/>
      <c r="AA27" s="254">
        <v>10</v>
      </c>
      <c r="AB27" s="260"/>
      <c r="AC27" s="256"/>
      <c r="AD27" s="253"/>
      <c r="AE27" s="255"/>
      <c r="AF27" s="255"/>
      <c r="AG27" s="254"/>
      <c r="AH27" s="255"/>
      <c r="AI27" s="252" t="s">
        <v>112</v>
      </c>
    </row>
    <row r="28" spans="1:35" ht="47.25">
      <c r="A28" s="227">
        <v>21</v>
      </c>
      <c r="B28" s="201" t="s">
        <v>144</v>
      </c>
      <c r="C28" s="48">
        <v>0.5</v>
      </c>
      <c r="D28" s="46"/>
      <c r="E28" s="49"/>
      <c r="F28" s="45"/>
      <c r="G28" s="202"/>
      <c r="H28" s="49"/>
      <c r="I28" s="79">
        <f t="shared" si="7"/>
        <v>0.5</v>
      </c>
      <c r="J28" s="80">
        <f t="shared" si="7"/>
        <v>0</v>
      </c>
      <c r="K28" s="108">
        <f t="shared" si="7"/>
        <v>0</v>
      </c>
      <c r="L28" s="262">
        <f t="shared" si="8"/>
        <v>0.5</v>
      </c>
      <c r="M28" s="204" t="s">
        <v>78</v>
      </c>
      <c r="N28" s="205"/>
      <c r="O28" s="243">
        <f>SUM(Q28:T28)</f>
        <v>5</v>
      </c>
      <c r="P28" s="231">
        <f t="shared" si="9"/>
        <v>13</v>
      </c>
      <c r="Q28" s="79">
        <f>W28+AC28</f>
        <v>0</v>
      </c>
      <c r="R28" s="80">
        <v>5</v>
      </c>
      <c r="S28" s="80">
        <v>0</v>
      </c>
      <c r="T28" s="80">
        <f>Z28+AF28</f>
        <v>0</v>
      </c>
      <c r="U28" s="80">
        <v>8</v>
      </c>
      <c r="V28" s="81">
        <f>AB28+AH28</f>
        <v>0</v>
      </c>
      <c r="W28" s="45"/>
      <c r="X28" s="46">
        <v>5</v>
      </c>
      <c r="Y28" s="46"/>
      <c r="Z28" s="46"/>
      <c r="AA28" s="46">
        <v>8</v>
      </c>
      <c r="AB28" s="47"/>
      <c r="AC28" s="45"/>
      <c r="AD28" s="48"/>
      <c r="AE28" s="46"/>
      <c r="AF28" s="46"/>
      <c r="AG28" s="46"/>
      <c r="AH28" s="49"/>
      <c r="AI28" s="201" t="s">
        <v>208</v>
      </c>
    </row>
    <row r="29" spans="1:35" ht="15.75">
      <c r="A29" s="227">
        <v>22</v>
      </c>
      <c r="B29" s="106" t="s">
        <v>130</v>
      </c>
      <c r="C29" s="50">
        <v>0.5</v>
      </c>
      <c r="D29" s="38"/>
      <c r="E29" s="40"/>
      <c r="F29" s="37"/>
      <c r="G29" s="107"/>
      <c r="H29" s="40"/>
      <c r="I29" s="73">
        <f t="shared" si="7"/>
        <v>0.5</v>
      </c>
      <c r="J29" s="74">
        <f t="shared" si="7"/>
        <v>0</v>
      </c>
      <c r="K29" s="108">
        <f t="shared" si="7"/>
        <v>0</v>
      </c>
      <c r="L29" s="130">
        <f t="shared" si="8"/>
        <v>0.5</v>
      </c>
      <c r="M29" s="109" t="s">
        <v>78</v>
      </c>
      <c r="N29" s="195"/>
      <c r="O29" s="241">
        <f>SUM(Q29:T29)</f>
        <v>5</v>
      </c>
      <c r="P29" s="229">
        <f t="shared" si="9"/>
        <v>13</v>
      </c>
      <c r="Q29" s="73">
        <f>W29+AC29</f>
        <v>0</v>
      </c>
      <c r="R29" s="74">
        <v>5</v>
      </c>
      <c r="S29" s="74">
        <v>0</v>
      </c>
      <c r="T29" s="74">
        <f>Z29+AF29</f>
        <v>0</v>
      </c>
      <c r="U29" s="74">
        <v>8</v>
      </c>
      <c r="V29" s="75">
        <f>AB29+AH29</f>
        <v>0</v>
      </c>
      <c r="W29" s="37"/>
      <c r="X29" s="38">
        <v>5</v>
      </c>
      <c r="Y29" s="38"/>
      <c r="Z29" s="38"/>
      <c r="AA29" s="38">
        <v>8</v>
      </c>
      <c r="AB29" s="39"/>
      <c r="AC29" s="37"/>
      <c r="AD29" s="50"/>
      <c r="AE29" s="38"/>
      <c r="AF29" s="38"/>
      <c r="AG29" s="38"/>
      <c r="AH29" s="40"/>
      <c r="AI29" s="106" t="s">
        <v>208</v>
      </c>
    </row>
    <row r="30" spans="1:35" ht="31.5">
      <c r="A30" s="227">
        <v>23</v>
      </c>
      <c r="B30" s="106" t="s">
        <v>131</v>
      </c>
      <c r="C30" s="37"/>
      <c r="D30" s="38"/>
      <c r="E30" s="40"/>
      <c r="F30" s="37">
        <v>4</v>
      </c>
      <c r="G30" s="107"/>
      <c r="H30" s="39"/>
      <c r="I30" s="73">
        <v>4</v>
      </c>
      <c r="J30" s="74">
        <f t="shared" si="7"/>
        <v>0</v>
      </c>
      <c r="K30" s="108">
        <f t="shared" si="7"/>
        <v>0</v>
      </c>
      <c r="L30" s="130">
        <f t="shared" si="8"/>
        <v>4</v>
      </c>
      <c r="M30" s="109"/>
      <c r="N30" s="110" t="s">
        <v>80</v>
      </c>
      <c r="O30" s="241">
        <f>SUM(Q30:T30)</f>
        <v>75</v>
      </c>
      <c r="P30" s="229">
        <f t="shared" si="9"/>
        <v>100</v>
      </c>
      <c r="Q30" s="73">
        <f>W30+AC30</f>
        <v>30</v>
      </c>
      <c r="R30" s="74">
        <v>15</v>
      </c>
      <c r="S30" s="74">
        <v>30</v>
      </c>
      <c r="T30" s="74">
        <f>Z30+AF30</f>
        <v>0</v>
      </c>
      <c r="U30" s="74">
        <v>25</v>
      </c>
      <c r="V30" s="75">
        <f>AB30+AH30</f>
        <v>0</v>
      </c>
      <c r="W30" s="37"/>
      <c r="X30" s="38"/>
      <c r="Y30" s="38"/>
      <c r="Z30" s="38"/>
      <c r="AA30" s="38"/>
      <c r="AB30" s="39"/>
      <c r="AC30" s="37">
        <v>30</v>
      </c>
      <c r="AD30" s="50">
        <v>15</v>
      </c>
      <c r="AE30" s="50">
        <v>30</v>
      </c>
      <c r="AF30" s="50"/>
      <c r="AG30" s="38">
        <v>25</v>
      </c>
      <c r="AH30" s="40"/>
      <c r="AI30" s="106" t="s">
        <v>31</v>
      </c>
    </row>
    <row r="31" spans="1:35" ht="48" thickBot="1">
      <c r="A31" s="227">
        <v>24</v>
      </c>
      <c r="B31" s="232" t="s">
        <v>142</v>
      </c>
      <c r="C31" s="147">
        <v>2</v>
      </c>
      <c r="D31" s="138"/>
      <c r="E31" s="139"/>
      <c r="F31" s="137">
        <v>2</v>
      </c>
      <c r="G31" s="138"/>
      <c r="H31" s="141"/>
      <c r="I31" s="142">
        <f>C31+F31</f>
        <v>4</v>
      </c>
      <c r="J31" s="143">
        <f>D31+G31</f>
        <v>0</v>
      </c>
      <c r="K31" s="144">
        <f>E31+H31</f>
        <v>0</v>
      </c>
      <c r="L31" s="247">
        <f t="shared" si="8"/>
        <v>4</v>
      </c>
      <c r="M31" s="233"/>
      <c r="N31" s="148" t="s">
        <v>78</v>
      </c>
      <c r="O31" s="263">
        <v>90</v>
      </c>
      <c r="P31" s="229">
        <f t="shared" si="9"/>
        <v>100</v>
      </c>
      <c r="Q31" s="142">
        <f>W31+AC31</f>
        <v>0</v>
      </c>
      <c r="R31" s="143">
        <f>X31+AD31</f>
        <v>30</v>
      </c>
      <c r="S31" s="143">
        <f>Y31+AE31</f>
        <v>60</v>
      </c>
      <c r="T31" s="143">
        <f>Z31+AF31</f>
        <v>0</v>
      </c>
      <c r="U31" s="143">
        <v>10</v>
      </c>
      <c r="V31" s="234">
        <f>AB31+AH31</f>
        <v>0</v>
      </c>
      <c r="W31" s="137"/>
      <c r="X31" s="138">
        <v>15</v>
      </c>
      <c r="Y31" s="138">
        <v>30</v>
      </c>
      <c r="Z31" s="138"/>
      <c r="AA31" s="138">
        <v>5</v>
      </c>
      <c r="AB31" s="141"/>
      <c r="AC31" s="137"/>
      <c r="AD31" s="147">
        <v>15</v>
      </c>
      <c r="AE31" s="147">
        <v>30</v>
      </c>
      <c r="AF31" s="147"/>
      <c r="AG31" s="138">
        <v>5</v>
      </c>
      <c r="AH31" s="141"/>
      <c r="AI31" s="136" t="s">
        <v>31</v>
      </c>
    </row>
    <row r="32" spans="1:35" s="57" customFormat="1" ht="12.75" customHeight="1" thickBot="1">
      <c r="A32" s="717" t="s">
        <v>6</v>
      </c>
      <c r="B32" s="718"/>
      <c r="C32" s="418">
        <f aca="true" t="shared" si="10" ref="C32:L32">SUM(C8:C31)</f>
        <v>28</v>
      </c>
      <c r="D32" s="419">
        <f t="shared" si="10"/>
        <v>0.5</v>
      </c>
      <c r="E32" s="420">
        <f t="shared" si="10"/>
        <v>0</v>
      </c>
      <c r="F32" s="418">
        <f t="shared" si="10"/>
        <v>27</v>
      </c>
      <c r="G32" s="419">
        <f t="shared" si="10"/>
        <v>1</v>
      </c>
      <c r="H32" s="420">
        <f t="shared" si="10"/>
        <v>3.5</v>
      </c>
      <c r="I32" s="421">
        <f t="shared" si="10"/>
        <v>55</v>
      </c>
      <c r="J32" s="422">
        <f t="shared" si="10"/>
        <v>1.5</v>
      </c>
      <c r="K32" s="423">
        <f t="shared" si="10"/>
        <v>3.5</v>
      </c>
      <c r="L32" s="424">
        <f t="shared" si="10"/>
        <v>60</v>
      </c>
      <c r="M32" s="425">
        <f>COUNTIF(M8:M31,"EGZ")</f>
        <v>1</v>
      </c>
      <c r="N32" s="426">
        <f>COUNTIF(N8:N31,"EGZ")</f>
        <v>5</v>
      </c>
      <c r="O32" s="427">
        <f aca="true" t="shared" si="11" ref="O32:AH32">SUM(O8:O31)</f>
        <v>847</v>
      </c>
      <c r="P32" s="424">
        <f t="shared" si="11"/>
        <v>1505</v>
      </c>
      <c r="Q32" s="426">
        <f t="shared" si="11"/>
        <v>252</v>
      </c>
      <c r="R32" s="425">
        <f t="shared" si="11"/>
        <v>204</v>
      </c>
      <c r="S32" s="425">
        <f t="shared" si="11"/>
        <v>371</v>
      </c>
      <c r="T32" s="425">
        <f t="shared" si="11"/>
        <v>20</v>
      </c>
      <c r="U32" s="425">
        <f t="shared" si="11"/>
        <v>573</v>
      </c>
      <c r="V32" s="428">
        <f t="shared" si="11"/>
        <v>85</v>
      </c>
      <c r="W32" s="428">
        <f t="shared" si="11"/>
        <v>117</v>
      </c>
      <c r="X32" s="428">
        <f t="shared" si="11"/>
        <v>101</v>
      </c>
      <c r="Y32" s="428">
        <f t="shared" si="11"/>
        <v>196</v>
      </c>
      <c r="Z32" s="428">
        <f t="shared" si="11"/>
        <v>5</v>
      </c>
      <c r="AA32" s="428">
        <v>305</v>
      </c>
      <c r="AB32" s="428">
        <f t="shared" si="11"/>
        <v>0</v>
      </c>
      <c r="AC32" s="428">
        <f t="shared" si="11"/>
        <v>135</v>
      </c>
      <c r="AD32" s="428">
        <f t="shared" si="11"/>
        <v>103</v>
      </c>
      <c r="AE32" s="428">
        <f t="shared" si="11"/>
        <v>175</v>
      </c>
      <c r="AF32" s="428">
        <f t="shared" si="11"/>
        <v>15</v>
      </c>
      <c r="AG32" s="428">
        <f t="shared" si="11"/>
        <v>268</v>
      </c>
      <c r="AH32" s="428">
        <f t="shared" si="11"/>
        <v>85</v>
      </c>
      <c r="AI32" s="236"/>
    </row>
    <row r="33" spans="1:35" s="57" customFormat="1" ht="19.5" customHeight="1" thickBot="1">
      <c r="A33" s="2"/>
      <c r="B33" s="235" t="s">
        <v>21</v>
      </c>
      <c r="C33" s="719">
        <f>SUM(C32:E32)</f>
        <v>28.5</v>
      </c>
      <c r="D33" s="720"/>
      <c r="E33" s="721"/>
      <c r="F33" s="719">
        <f>SUM(F32:H32)</f>
        <v>31.5</v>
      </c>
      <c r="G33" s="720"/>
      <c r="H33" s="720"/>
      <c r="I33" s="237"/>
      <c r="J33" s="722" t="s">
        <v>27</v>
      </c>
      <c r="K33" s="723"/>
      <c r="L33" s="724"/>
      <c r="M33" s="725" t="s">
        <v>28</v>
      </c>
      <c r="N33" s="726"/>
      <c r="O33" s="238"/>
      <c r="P33" s="3"/>
      <c r="Q33" s="727">
        <f>Q32+R32+S32+T32</f>
        <v>847</v>
      </c>
      <c r="R33" s="728"/>
      <c r="S33" s="728"/>
      <c r="T33" s="729"/>
      <c r="U33" s="730">
        <f>U32+V32</f>
        <v>658</v>
      </c>
      <c r="V33" s="731"/>
      <c r="W33" s="732">
        <f>SUM(W32:Z32)</f>
        <v>419</v>
      </c>
      <c r="X33" s="733"/>
      <c r="Y33" s="733"/>
      <c r="Z33" s="734"/>
      <c r="AA33" s="704">
        <f>SUM(AA32:AB32)</f>
        <v>305</v>
      </c>
      <c r="AB33" s="706"/>
      <c r="AC33" s="732">
        <f>SUM(AC32:AF32)</f>
        <v>428</v>
      </c>
      <c r="AD33" s="733"/>
      <c r="AE33" s="733"/>
      <c r="AF33" s="734"/>
      <c r="AG33" s="704">
        <f>SUM(AG32:AH32)</f>
        <v>353</v>
      </c>
      <c r="AH33" s="706"/>
      <c r="AI33" s="7"/>
    </row>
    <row r="34" spans="1:35" s="57" customFormat="1" ht="12.75" customHeight="1" thickBot="1">
      <c r="A34" s="2"/>
      <c r="B34" s="58"/>
      <c r="C34" s="58"/>
      <c r="D34" s="58"/>
      <c r="E34" s="239"/>
      <c r="F34" s="58"/>
      <c r="G34" s="58"/>
      <c r="H34" s="58"/>
      <c r="I34" s="2"/>
      <c r="J34" s="735" t="s">
        <v>26</v>
      </c>
      <c r="K34" s="736"/>
      <c r="L34" s="736"/>
      <c r="M34" s="736"/>
      <c r="N34" s="737"/>
      <c r="O34" s="240"/>
      <c r="P34" s="3"/>
      <c r="Q34" s="730">
        <f>Q33+U33</f>
        <v>1505</v>
      </c>
      <c r="R34" s="738"/>
      <c r="S34" s="738"/>
      <c r="T34" s="738"/>
      <c r="U34" s="738"/>
      <c r="V34" s="707"/>
      <c r="W34" s="704">
        <f>W33+AA33</f>
        <v>724</v>
      </c>
      <c r="X34" s="738"/>
      <c r="Y34" s="738"/>
      <c r="Z34" s="738"/>
      <c r="AA34" s="738"/>
      <c r="AB34" s="707"/>
      <c r="AC34" s="704">
        <f>AC33+AG33</f>
        <v>781</v>
      </c>
      <c r="AD34" s="705"/>
      <c r="AE34" s="705"/>
      <c r="AF34" s="705"/>
      <c r="AG34" s="705"/>
      <c r="AH34" s="706"/>
      <c r="AI34" s="7"/>
    </row>
    <row r="35" spans="1:35" s="57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746" t="s">
        <v>15</v>
      </c>
      <c r="B36" s="747"/>
      <c r="C36" s="748" t="s">
        <v>16</v>
      </c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50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751" t="s">
        <v>101</v>
      </c>
      <c r="B37" s="752"/>
      <c r="C37" s="752" t="s">
        <v>102</v>
      </c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59" t="s">
        <v>103</v>
      </c>
      <c r="S37" s="60"/>
      <c r="T37" s="60"/>
      <c r="U37" s="60"/>
      <c r="V37" s="61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739" t="s">
        <v>104</v>
      </c>
      <c r="B38" s="740"/>
      <c r="C38" s="752" t="s">
        <v>105</v>
      </c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62" t="s">
        <v>106</v>
      </c>
      <c r="S38" s="60"/>
      <c r="T38" s="60"/>
      <c r="U38" s="61"/>
      <c r="V38" s="6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739"/>
      <c r="B39" s="740"/>
      <c r="C39" s="740" t="s">
        <v>107</v>
      </c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0"/>
      <c r="O39" s="740"/>
      <c r="P39" s="740"/>
      <c r="Q39" s="740"/>
      <c r="R39" s="64" t="s">
        <v>108</v>
      </c>
      <c r="S39" s="65"/>
      <c r="T39" s="65"/>
      <c r="U39" s="66"/>
      <c r="V39" s="67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thickBot="1">
      <c r="A40" s="741"/>
      <c r="B40" s="742"/>
      <c r="C40" s="743" t="s">
        <v>109</v>
      </c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5"/>
      <c r="R40" s="68"/>
      <c r="S40" s="69"/>
      <c r="T40" s="69"/>
      <c r="U40" s="69"/>
      <c r="V40" s="70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5">
      <c r="C44" s="71"/>
      <c r="D44" s="184" t="s">
        <v>110</v>
      </c>
    </row>
    <row r="46" spans="3:4" ht="15">
      <c r="C46" s="24"/>
      <c r="D46" s="72" t="s">
        <v>111</v>
      </c>
    </row>
  </sheetData>
  <sheetProtection/>
  <mergeCells count="50"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C33:E33"/>
    <mergeCell ref="F33:H33"/>
    <mergeCell ref="J33:L33"/>
    <mergeCell ref="M33:N33"/>
    <mergeCell ref="Q33:T33"/>
    <mergeCell ref="U33:V33"/>
    <mergeCell ref="L6:L7"/>
    <mergeCell ref="M6:N6"/>
    <mergeCell ref="W6:AB6"/>
    <mergeCell ref="AC6:AH6"/>
    <mergeCell ref="B25:AI25"/>
    <mergeCell ref="A32:B32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E10">
      <selection activeCell="AI16" sqref="AI16"/>
    </sheetView>
  </sheetViews>
  <sheetFormatPr defaultColWidth="9.00390625" defaultRowHeight="12.75"/>
  <cols>
    <col min="1" max="1" width="6.875" style="72" customWidth="1"/>
    <col min="2" max="2" width="33.375" style="72" customWidth="1"/>
    <col min="3" max="3" width="4.125" style="72" customWidth="1"/>
    <col min="4" max="5" width="4.00390625" style="72" customWidth="1"/>
    <col min="6" max="6" width="4.125" style="72" customWidth="1"/>
    <col min="7" max="7" width="5.125" style="72" customWidth="1"/>
    <col min="8" max="8" width="4.00390625" style="72" customWidth="1"/>
    <col min="9" max="9" width="4.125" style="72" customWidth="1"/>
    <col min="10" max="10" width="4.00390625" style="72" customWidth="1"/>
    <col min="11" max="11" width="5.00390625" style="72" customWidth="1"/>
    <col min="12" max="12" width="8.125" style="72" customWidth="1"/>
    <col min="13" max="13" width="5.625" style="72" customWidth="1"/>
    <col min="14" max="14" width="6.125" style="72" customWidth="1"/>
    <col min="15" max="16" width="9.00390625" style="72" customWidth="1"/>
    <col min="17" max="17" width="6.375" style="72" bestFit="1" customWidth="1"/>
    <col min="18" max="18" width="6.375" style="72" customWidth="1"/>
    <col min="19" max="19" width="6.625" style="72" customWidth="1"/>
    <col min="20" max="20" width="6.125" style="72" bestFit="1" customWidth="1"/>
    <col min="21" max="21" width="7.375" style="72" bestFit="1" customWidth="1"/>
    <col min="22" max="22" width="7.375" style="72" customWidth="1"/>
    <col min="23" max="23" width="6.375" style="72" bestFit="1" customWidth="1"/>
    <col min="24" max="24" width="5.00390625" style="72" customWidth="1"/>
    <col min="25" max="25" width="6.375" style="72" bestFit="1" customWidth="1"/>
    <col min="26" max="26" width="4.00390625" style="72" customWidth="1"/>
    <col min="27" max="27" width="6.375" style="72" bestFit="1" customWidth="1"/>
    <col min="28" max="28" width="4.375" style="72" bestFit="1" customWidth="1"/>
    <col min="29" max="29" width="6.625" style="72" customWidth="1"/>
    <col min="30" max="30" width="8.625" style="72" customWidth="1"/>
    <col min="31" max="31" width="7.125" style="72" customWidth="1"/>
    <col min="32" max="32" width="6.875" style="72" customWidth="1"/>
    <col min="33" max="33" width="10.00390625" style="72" customWidth="1"/>
    <col min="34" max="34" width="10.625" style="72" customWidth="1"/>
    <col min="35" max="35" width="28.125" style="72" customWidth="1"/>
    <col min="36" max="16384" width="9.125" style="72" customWidth="1"/>
  </cols>
  <sheetData>
    <row r="1" spans="1:2" ht="12.75">
      <c r="A1" s="670"/>
      <c r="B1" s="670"/>
    </row>
    <row r="2" spans="1:35" ht="36.75" customHeight="1" thickBot="1">
      <c r="A2" s="671" t="s">
        <v>115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217"/>
    </row>
    <row r="3" spans="1:35" ht="43.5" customHeight="1" thickBot="1">
      <c r="A3" s="672" t="s">
        <v>212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218"/>
    </row>
    <row r="4" spans="1:35" ht="14.25" customHeight="1" thickBot="1">
      <c r="A4" s="787" t="s">
        <v>13</v>
      </c>
      <c r="B4" s="787" t="s">
        <v>14</v>
      </c>
      <c r="C4" s="704" t="s">
        <v>127</v>
      </c>
      <c r="D4" s="705"/>
      <c r="E4" s="705"/>
      <c r="F4" s="705"/>
      <c r="G4" s="705"/>
      <c r="H4" s="705"/>
      <c r="I4" s="705"/>
      <c r="J4" s="705"/>
      <c r="K4" s="705"/>
      <c r="L4" s="706"/>
      <c r="M4" s="790" t="s">
        <v>8</v>
      </c>
      <c r="N4" s="791"/>
      <c r="O4" s="687" t="s">
        <v>30</v>
      </c>
      <c r="P4" s="690" t="s">
        <v>29</v>
      </c>
      <c r="Q4" s="680" t="s">
        <v>1</v>
      </c>
      <c r="R4" s="681"/>
      <c r="S4" s="681"/>
      <c r="T4" s="681"/>
      <c r="U4" s="681"/>
      <c r="V4" s="693"/>
      <c r="W4" s="680" t="s">
        <v>0</v>
      </c>
      <c r="X4" s="681"/>
      <c r="Y4" s="681"/>
      <c r="Z4" s="681"/>
      <c r="AA4" s="681"/>
      <c r="AB4" s="693"/>
      <c r="AC4" s="680" t="s">
        <v>20</v>
      </c>
      <c r="AD4" s="681"/>
      <c r="AE4" s="681"/>
      <c r="AF4" s="681"/>
      <c r="AG4" s="681"/>
      <c r="AH4" s="693"/>
      <c r="AI4" s="799" t="s">
        <v>19</v>
      </c>
    </row>
    <row r="5" spans="1:35" ht="12.75" customHeight="1" thickBot="1">
      <c r="A5" s="788"/>
      <c r="B5" s="788"/>
      <c r="C5" s="704" t="s">
        <v>23</v>
      </c>
      <c r="D5" s="705"/>
      <c r="E5" s="705"/>
      <c r="F5" s="705"/>
      <c r="G5" s="705"/>
      <c r="H5" s="706"/>
      <c r="I5" s="704" t="s">
        <v>22</v>
      </c>
      <c r="J5" s="705"/>
      <c r="K5" s="705"/>
      <c r="L5" s="706"/>
      <c r="M5" s="792"/>
      <c r="N5" s="793"/>
      <c r="O5" s="794"/>
      <c r="P5" s="691"/>
      <c r="Q5" s="694"/>
      <c r="R5" s="695"/>
      <c r="S5" s="695"/>
      <c r="T5" s="695"/>
      <c r="U5" s="695"/>
      <c r="V5" s="696"/>
      <c r="W5" s="697"/>
      <c r="X5" s="698"/>
      <c r="Y5" s="698"/>
      <c r="Z5" s="698"/>
      <c r="AA5" s="698"/>
      <c r="AB5" s="699"/>
      <c r="AC5" s="697"/>
      <c r="AD5" s="698"/>
      <c r="AE5" s="698"/>
      <c r="AF5" s="698"/>
      <c r="AG5" s="698"/>
      <c r="AH5" s="699"/>
      <c r="AI5" s="800"/>
    </row>
    <row r="6" spans="1:35" ht="12.75" customHeight="1" thickBot="1">
      <c r="A6" s="788"/>
      <c r="B6" s="788"/>
      <c r="C6" s="704" t="s">
        <v>4</v>
      </c>
      <c r="D6" s="705"/>
      <c r="E6" s="706"/>
      <c r="F6" s="704" t="s">
        <v>5</v>
      </c>
      <c r="G6" s="705"/>
      <c r="H6" s="706"/>
      <c r="I6" s="777" t="s">
        <v>24</v>
      </c>
      <c r="J6" s="777" t="s">
        <v>11</v>
      </c>
      <c r="K6" s="777" t="s">
        <v>12</v>
      </c>
      <c r="L6" s="777" t="s">
        <v>25</v>
      </c>
      <c r="M6" s="778" t="s">
        <v>10</v>
      </c>
      <c r="N6" s="780"/>
      <c r="O6" s="794"/>
      <c r="P6" s="691"/>
      <c r="Q6" s="697"/>
      <c r="R6" s="698"/>
      <c r="S6" s="698"/>
      <c r="T6" s="698"/>
      <c r="U6" s="698"/>
      <c r="V6" s="699"/>
      <c r="W6" s="778" t="s">
        <v>18</v>
      </c>
      <c r="X6" s="779"/>
      <c r="Y6" s="779"/>
      <c r="Z6" s="779"/>
      <c r="AA6" s="779"/>
      <c r="AB6" s="780"/>
      <c r="AC6" s="778" t="s">
        <v>18</v>
      </c>
      <c r="AD6" s="779"/>
      <c r="AE6" s="779"/>
      <c r="AF6" s="779"/>
      <c r="AG6" s="779"/>
      <c r="AH6" s="780"/>
      <c r="AI6" s="800"/>
    </row>
    <row r="7" spans="1:35" ht="13.5" thickBot="1">
      <c r="A7" s="789"/>
      <c r="B7" s="789"/>
      <c r="C7" s="219" t="s">
        <v>24</v>
      </c>
      <c r="D7" s="220" t="s">
        <v>11</v>
      </c>
      <c r="E7" s="220" t="s">
        <v>12</v>
      </c>
      <c r="F7" s="221" t="s">
        <v>24</v>
      </c>
      <c r="G7" s="222" t="s">
        <v>11</v>
      </c>
      <c r="H7" s="220" t="s">
        <v>12</v>
      </c>
      <c r="I7" s="709"/>
      <c r="J7" s="709"/>
      <c r="K7" s="709"/>
      <c r="L7" s="708"/>
      <c r="M7" s="219" t="s">
        <v>4</v>
      </c>
      <c r="N7" s="223" t="s">
        <v>5</v>
      </c>
      <c r="O7" s="795"/>
      <c r="P7" s="692"/>
      <c r="Q7" s="221" t="s">
        <v>2</v>
      </c>
      <c r="R7" s="224" t="s">
        <v>3</v>
      </c>
      <c r="S7" s="224" t="s">
        <v>9</v>
      </c>
      <c r="T7" s="224" t="s">
        <v>11</v>
      </c>
      <c r="U7" s="224" t="s">
        <v>17</v>
      </c>
      <c r="V7" s="225" t="s">
        <v>12</v>
      </c>
      <c r="W7" s="219" t="s">
        <v>2</v>
      </c>
      <c r="X7" s="222" t="s">
        <v>3</v>
      </c>
      <c r="Y7" s="222" t="s">
        <v>9</v>
      </c>
      <c r="Z7" s="222" t="s">
        <v>11</v>
      </c>
      <c r="AA7" s="222" t="s">
        <v>17</v>
      </c>
      <c r="AB7" s="220" t="s">
        <v>12</v>
      </c>
      <c r="AC7" s="219" t="s">
        <v>2</v>
      </c>
      <c r="AD7" s="222" t="s">
        <v>3</v>
      </c>
      <c r="AE7" s="222" t="s">
        <v>9</v>
      </c>
      <c r="AF7" s="222" t="s">
        <v>11</v>
      </c>
      <c r="AG7" s="222" t="s">
        <v>17</v>
      </c>
      <c r="AH7" s="220" t="s">
        <v>12</v>
      </c>
      <c r="AI7" s="801"/>
    </row>
    <row r="8" spans="1:35" ht="32.25" thickTop="1">
      <c r="A8" s="429">
        <v>1</v>
      </c>
      <c r="B8" s="430" t="s">
        <v>204</v>
      </c>
      <c r="C8" s="431">
        <v>1.5</v>
      </c>
      <c r="D8" s="432"/>
      <c r="E8" s="433"/>
      <c r="F8" s="431"/>
      <c r="G8" s="434"/>
      <c r="H8" s="435"/>
      <c r="I8" s="431">
        <f aca="true" t="shared" si="0" ref="I8:K19">C8+F8</f>
        <v>1.5</v>
      </c>
      <c r="J8" s="432">
        <f t="shared" si="0"/>
        <v>0</v>
      </c>
      <c r="K8" s="435">
        <f t="shared" si="0"/>
        <v>0</v>
      </c>
      <c r="L8" s="436">
        <f aca="true" t="shared" si="1" ref="L8:L24">SUM(I8:K8)</f>
        <v>1.5</v>
      </c>
      <c r="M8" s="437" t="s">
        <v>78</v>
      </c>
      <c r="N8" s="438"/>
      <c r="O8" s="439">
        <f aca="true" t="shared" si="2" ref="O8:O18">SUM(Q8:T8)</f>
        <v>15</v>
      </c>
      <c r="P8" s="440">
        <f aca="true" t="shared" si="3" ref="P8:P23">SUM(Q8:V8)</f>
        <v>38</v>
      </c>
      <c r="Q8" s="431">
        <v>10</v>
      </c>
      <c r="R8" s="432">
        <v>5</v>
      </c>
      <c r="S8" s="432">
        <v>0</v>
      </c>
      <c r="T8" s="432">
        <f aca="true" t="shared" si="4" ref="T8:V9">Z8+AF8</f>
        <v>0</v>
      </c>
      <c r="U8" s="432">
        <v>23</v>
      </c>
      <c r="V8" s="435">
        <f t="shared" si="4"/>
        <v>0</v>
      </c>
      <c r="W8" s="431">
        <v>10</v>
      </c>
      <c r="X8" s="432">
        <v>5</v>
      </c>
      <c r="Y8" s="432">
        <v>0</v>
      </c>
      <c r="Z8" s="432"/>
      <c r="AA8" s="432">
        <v>23</v>
      </c>
      <c r="AB8" s="435"/>
      <c r="AC8" s="431"/>
      <c r="AD8" s="433"/>
      <c r="AE8" s="433"/>
      <c r="AF8" s="433"/>
      <c r="AG8" s="432"/>
      <c r="AH8" s="435"/>
      <c r="AI8" s="430" t="s">
        <v>116</v>
      </c>
    </row>
    <row r="9" spans="1:35" ht="15.75">
      <c r="A9" s="441">
        <v>2</v>
      </c>
      <c r="B9" s="442" t="s">
        <v>205</v>
      </c>
      <c r="C9" s="341"/>
      <c r="D9" s="339"/>
      <c r="E9" s="340"/>
      <c r="F9" s="341">
        <v>1.5</v>
      </c>
      <c r="G9" s="342"/>
      <c r="H9" s="348"/>
      <c r="I9" s="341">
        <f t="shared" si="0"/>
        <v>1.5</v>
      </c>
      <c r="J9" s="339">
        <f t="shared" si="0"/>
        <v>0</v>
      </c>
      <c r="K9" s="343">
        <f t="shared" si="0"/>
        <v>0</v>
      </c>
      <c r="L9" s="375">
        <f t="shared" si="1"/>
        <v>1.5</v>
      </c>
      <c r="M9" s="345"/>
      <c r="N9" s="346" t="s">
        <v>78</v>
      </c>
      <c r="O9" s="375">
        <f t="shared" si="2"/>
        <v>15</v>
      </c>
      <c r="P9" s="347">
        <f t="shared" si="3"/>
        <v>38</v>
      </c>
      <c r="Q9" s="341">
        <v>10</v>
      </c>
      <c r="R9" s="339">
        <v>5</v>
      </c>
      <c r="S9" s="339">
        <v>0</v>
      </c>
      <c r="T9" s="339">
        <f t="shared" si="4"/>
        <v>0</v>
      </c>
      <c r="U9" s="339">
        <v>23</v>
      </c>
      <c r="V9" s="348">
        <f t="shared" si="4"/>
        <v>0</v>
      </c>
      <c r="W9" s="341"/>
      <c r="X9" s="339"/>
      <c r="Y9" s="339"/>
      <c r="Z9" s="339"/>
      <c r="AA9" s="339"/>
      <c r="AB9" s="348"/>
      <c r="AC9" s="341">
        <v>10</v>
      </c>
      <c r="AD9" s="339">
        <v>5</v>
      </c>
      <c r="AE9" s="340">
        <v>0</v>
      </c>
      <c r="AF9" s="340"/>
      <c r="AG9" s="339">
        <v>23</v>
      </c>
      <c r="AH9" s="348"/>
      <c r="AI9" s="442" t="s">
        <v>34</v>
      </c>
    </row>
    <row r="10" spans="1:35" ht="31.5">
      <c r="A10" s="441">
        <v>3</v>
      </c>
      <c r="B10" s="443" t="s">
        <v>79</v>
      </c>
      <c r="C10" s="323">
        <v>7.5</v>
      </c>
      <c r="D10" s="324"/>
      <c r="E10" s="325"/>
      <c r="F10" s="323">
        <v>7.5</v>
      </c>
      <c r="G10" s="326"/>
      <c r="H10" s="327"/>
      <c r="I10" s="328">
        <v>15</v>
      </c>
      <c r="J10" s="329">
        <f t="shared" si="0"/>
        <v>0</v>
      </c>
      <c r="K10" s="330">
        <f t="shared" si="0"/>
        <v>0</v>
      </c>
      <c r="L10" s="444">
        <f t="shared" si="1"/>
        <v>15</v>
      </c>
      <c r="M10" s="332"/>
      <c r="N10" s="333" t="s">
        <v>80</v>
      </c>
      <c r="O10" s="444">
        <f t="shared" si="2"/>
        <v>240</v>
      </c>
      <c r="P10" s="335">
        <f t="shared" si="3"/>
        <v>375</v>
      </c>
      <c r="Q10" s="328">
        <f aca="true" t="shared" si="5" ref="Q10:V24">W10+AC10</f>
        <v>60</v>
      </c>
      <c r="R10" s="329">
        <f t="shared" si="5"/>
        <v>60</v>
      </c>
      <c r="S10" s="329">
        <f t="shared" si="5"/>
        <v>120</v>
      </c>
      <c r="T10" s="329">
        <f t="shared" si="5"/>
        <v>0</v>
      </c>
      <c r="U10" s="329">
        <v>135</v>
      </c>
      <c r="V10" s="336">
        <f t="shared" si="5"/>
        <v>0</v>
      </c>
      <c r="W10" s="323">
        <v>30</v>
      </c>
      <c r="X10" s="324">
        <v>30</v>
      </c>
      <c r="Y10" s="324">
        <v>60</v>
      </c>
      <c r="Z10" s="324"/>
      <c r="AA10" s="324">
        <v>67</v>
      </c>
      <c r="AB10" s="327"/>
      <c r="AC10" s="323">
        <v>30</v>
      </c>
      <c r="AD10" s="325">
        <v>30</v>
      </c>
      <c r="AE10" s="325">
        <v>60</v>
      </c>
      <c r="AF10" s="325"/>
      <c r="AG10" s="324">
        <v>68</v>
      </c>
      <c r="AH10" s="325"/>
      <c r="AI10" s="443" t="s">
        <v>31</v>
      </c>
    </row>
    <row r="11" spans="1:35" ht="31.5">
      <c r="A11" s="441">
        <v>4</v>
      </c>
      <c r="B11" s="443" t="s">
        <v>81</v>
      </c>
      <c r="C11" s="323">
        <v>1.5</v>
      </c>
      <c r="D11" s="324"/>
      <c r="E11" s="325"/>
      <c r="F11" s="323">
        <v>2</v>
      </c>
      <c r="G11" s="326"/>
      <c r="H11" s="327"/>
      <c r="I11" s="328">
        <f t="shared" si="0"/>
        <v>3.5</v>
      </c>
      <c r="J11" s="329">
        <f t="shared" si="0"/>
        <v>0</v>
      </c>
      <c r="K11" s="330">
        <f t="shared" si="0"/>
        <v>0</v>
      </c>
      <c r="L11" s="444">
        <f t="shared" si="1"/>
        <v>3.5</v>
      </c>
      <c r="M11" s="332"/>
      <c r="N11" s="333" t="s">
        <v>80</v>
      </c>
      <c r="O11" s="444">
        <f t="shared" si="2"/>
        <v>45</v>
      </c>
      <c r="P11" s="335">
        <f t="shared" si="3"/>
        <v>88</v>
      </c>
      <c r="Q11" s="328">
        <f t="shared" si="5"/>
        <v>30</v>
      </c>
      <c r="R11" s="329">
        <v>15</v>
      </c>
      <c r="S11" s="329">
        <f t="shared" si="5"/>
        <v>0</v>
      </c>
      <c r="T11" s="329">
        <f t="shared" si="5"/>
        <v>0</v>
      </c>
      <c r="U11" s="329">
        <v>43</v>
      </c>
      <c r="V11" s="336">
        <f t="shared" si="5"/>
        <v>0</v>
      </c>
      <c r="W11" s="323">
        <v>15</v>
      </c>
      <c r="X11" s="324">
        <v>7</v>
      </c>
      <c r="Y11" s="324"/>
      <c r="Z11" s="324"/>
      <c r="AA11" s="324">
        <v>16</v>
      </c>
      <c r="AB11" s="327"/>
      <c r="AC11" s="323">
        <v>15</v>
      </c>
      <c r="AD11" s="324">
        <v>8</v>
      </c>
      <c r="AE11" s="325"/>
      <c r="AF11" s="325"/>
      <c r="AG11" s="324">
        <v>27</v>
      </c>
      <c r="AH11" s="325"/>
      <c r="AI11" s="443" t="s">
        <v>82</v>
      </c>
    </row>
    <row r="12" spans="1:35" ht="47.25">
      <c r="A12" s="441">
        <v>5</v>
      </c>
      <c r="B12" s="443" t="s">
        <v>83</v>
      </c>
      <c r="C12" s="323">
        <v>2</v>
      </c>
      <c r="D12" s="324"/>
      <c r="E12" s="325"/>
      <c r="F12" s="323"/>
      <c r="G12" s="326"/>
      <c r="H12" s="327"/>
      <c r="I12" s="328">
        <f t="shared" si="0"/>
        <v>2</v>
      </c>
      <c r="J12" s="329">
        <f t="shared" si="0"/>
        <v>0</v>
      </c>
      <c r="K12" s="330">
        <f t="shared" si="0"/>
        <v>0</v>
      </c>
      <c r="L12" s="444">
        <f t="shared" si="1"/>
        <v>2</v>
      </c>
      <c r="M12" s="332" t="s">
        <v>78</v>
      </c>
      <c r="N12" s="333"/>
      <c r="O12" s="444">
        <v>30</v>
      </c>
      <c r="P12" s="335">
        <f t="shared" si="3"/>
        <v>50</v>
      </c>
      <c r="Q12" s="328">
        <f t="shared" si="5"/>
        <v>10</v>
      </c>
      <c r="R12" s="329">
        <v>4</v>
      </c>
      <c r="S12" s="329">
        <v>16</v>
      </c>
      <c r="T12" s="329">
        <f t="shared" si="5"/>
        <v>0</v>
      </c>
      <c r="U12" s="329">
        <v>20</v>
      </c>
      <c r="V12" s="336">
        <f t="shared" si="5"/>
        <v>0</v>
      </c>
      <c r="W12" s="323">
        <v>10</v>
      </c>
      <c r="X12" s="324">
        <v>4</v>
      </c>
      <c r="Y12" s="324">
        <v>16</v>
      </c>
      <c r="Z12" s="324"/>
      <c r="AA12" s="324">
        <v>20</v>
      </c>
      <c r="AB12" s="327"/>
      <c r="AC12" s="323"/>
      <c r="AD12" s="324"/>
      <c r="AE12" s="325"/>
      <c r="AF12" s="325"/>
      <c r="AG12" s="324"/>
      <c r="AH12" s="325"/>
      <c r="AI12" s="443" t="s">
        <v>84</v>
      </c>
    </row>
    <row r="13" spans="1:35" ht="47.25">
      <c r="A13" s="441">
        <v>6</v>
      </c>
      <c r="B13" s="445" t="s">
        <v>146</v>
      </c>
      <c r="C13" s="446">
        <v>3</v>
      </c>
      <c r="D13" s="447"/>
      <c r="E13" s="448"/>
      <c r="F13" s="446"/>
      <c r="G13" s="449"/>
      <c r="H13" s="450"/>
      <c r="I13" s="451">
        <f t="shared" si="0"/>
        <v>3</v>
      </c>
      <c r="J13" s="452">
        <f t="shared" si="0"/>
        <v>0</v>
      </c>
      <c r="K13" s="453">
        <f t="shared" si="0"/>
        <v>0</v>
      </c>
      <c r="L13" s="444">
        <f t="shared" si="1"/>
        <v>3</v>
      </c>
      <c r="M13" s="454" t="s">
        <v>80</v>
      </c>
      <c r="N13" s="455"/>
      <c r="O13" s="456">
        <f t="shared" si="2"/>
        <v>35</v>
      </c>
      <c r="P13" s="335">
        <f t="shared" si="3"/>
        <v>75</v>
      </c>
      <c r="Q13" s="451">
        <f t="shared" si="5"/>
        <v>15</v>
      </c>
      <c r="R13" s="452">
        <f t="shared" si="5"/>
        <v>0</v>
      </c>
      <c r="S13" s="452">
        <v>20</v>
      </c>
      <c r="T13" s="452">
        <f t="shared" si="5"/>
        <v>0</v>
      </c>
      <c r="U13" s="452">
        <v>40</v>
      </c>
      <c r="V13" s="457">
        <f t="shared" si="5"/>
        <v>0</v>
      </c>
      <c r="W13" s="446">
        <v>15</v>
      </c>
      <c r="X13" s="447"/>
      <c r="Y13" s="447">
        <v>20</v>
      </c>
      <c r="Z13" s="447"/>
      <c r="AA13" s="447">
        <v>40</v>
      </c>
      <c r="AB13" s="450"/>
      <c r="AC13" s="446"/>
      <c r="AD13" s="447"/>
      <c r="AE13" s="448"/>
      <c r="AF13" s="448"/>
      <c r="AG13" s="447"/>
      <c r="AH13" s="448"/>
      <c r="AI13" s="445" t="s">
        <v>35</v>
      </c>
    </row>
    <row r="14" spans="1:35" ht="47.25">
      <c r="A14" s="441">
        <v>7</v>
      </c>
      <c r="B14" s="458" t="s">
        <v>88</v>
      </c>
      <c r="C14" s="459">
        <v>1</v>
      </c>
      <c r="D14" s="460"/>
      <c r="E14" s="461"/>
      <c r="F14" s="462"/>
      <c r="G14" s="463"/>
      <c r="H14" s="461"/>
      <c r="I14" s="462">
        <f t="shared" si="0"/>
        <v>1</v>
      </c>
      <c r="J14" s="460">
        <f t="shared" si="0"/>
        <v>0</v>
      </c>
      <c r="K14" s="464">
        <f t="shared" si="0"/>
        <v>0</v>
      </c>
      <c r="L14" s="465">
        <f t="shared" si="1"/>
        <v>1</v>
      </c>
      <c r="M14" s="466" t="s">
        <v>78</v>
      </c>
      <c r="N14" s="467"/>
      <c r="O14" s="465">
        <f t="shared" si="2"/>
        <v>7</v>
      </c>
      <c r="P14" s="468">
        <f t="shared" si="3"/>
        <v>25</v>
      </c>
      <c r="Q14" s="462">
        <f t="shared" si="5"/>
        <v>2</v>
      </c>
      <c r="R14" s="460">
        <f t="shared" si="5"/>
        <v>0</v>
      </c>
      <c r="S14" s="460">
        <f t="shared" si="5"/>
        <v>5</v>
      </c>
      <c r="T14" s="460">
        <f t="shared" si="5"/>
        <v>0</v>
      </c>
      <c r="U14" s="460">
        <v>18</v>
      </c>
      <c r="V14" s="464">
        <f t="shared" si="5"/>
        <v>0</v>
      </c>
      <c r="W14" s="462">
        <v>2</v>
      </c>
      <c r="X14" s="460"/>
      <c r="Y14" s="460">
        <v>5</v>
      </c>
      <c r="Z14" s="460"/>
      <c r="AA14" s="460">
        <v>18</v>
      </c>
      <c r="AB14" s="464"/>
      <c r="AC14" s="462"/>
      <c r="AD14" s="459"/>
      <c r="AE14" s="460"/>
      <c r="AF14" s="460"/>
      <c r="AG14" s="460"/>
      <c r="AH14" s="461"/>
      <c r="AI14" s="469" t="s">
        <v>89</v>
      </c>
    </row>
    <row r="15" spans="1:35" ht="47.25">
      <c r="A15" s="441">
        <v>8</v>
      </c>
      <c r="B15" s="458" t="s">
        <v>90</v>
      </c>
      <c r="C15" s="459">
        <v>0.5</v>
      </c>
      <c r="D15" s="460">
        <v>0.5</v>
      </c>
      <c r="E15" s="461"/>
      <c r="F15" s="462">
        <v>1</v>
      </c>
      <c r="G15" s="463">
        <v>1</v>
      </c>
      <c r="H15" s="461"/>
      <c r="I15" s="462">
        <f>C15+F15</f>
        <v>1.5</v>
      </c>
      <c r="J15" s="460">
        <v>1.5</v>
      </c>
      <c r="K15" s="470">
        <f t="shared" si="0"/>
        <v>0</v>
      </c>
      <c r="L15" s="465">
        <f t="shared" si="1"/>
        <v>3</v>
      </c>
      <c r="M15" s="471"/>
      <c r="N15" s="472" t="s">
        <v>80</v>
      </c>
      <c r="O15" s="465">
        <v>40</v>
      </c>
      <c r="P15" s="468">
        <f t="shared" si="3"/>
        <v>75</v>
      </c>
      <c r="Q15" s="462">
        <v>20</v>
      </c>
      <c r="R15" s="460">
        <f t="shared" si="5"/>
        <v>0</v>
      </c>
      <c r="S15" s="460">
        <f t="shared" si="5"/>
        <v>0</v>
      </c>
      <c r="T15" s="460">
        <v>20</v>
      </c>
      <c r="U15" s="460">
        <v>35</v>
      </c>
      <c r="V15" s="464">
        <f t="shared" si="5"/>
        <v>0</v>
      </c>
      <c r="W15" s="462">
        <v>5</v>
      </c>
      <c r="X15" s="460"/>
      <c r="Y15" s="460"/>
      <c r="Z15" s="460">
        <v>5</v>
      </c>
      <c r="AA15" s="460">
        <v>15</v>
      </c>
      <c r="AB15" s="464"/>
      <c r="AC15" s="462">
        <v>15</v>
      </c>
      <c r="AD15" s="459"/>
      <c r="AE15" s="460"/>
      <c r="AF15" s="460">
        <v>15</v>
      </c>
      <c r="AG15" s="460">
        <v>20</v>
      </c>
      <c r="AH15" s="461"/>
      <c r="AI15" s="469" t="s">
        <v>91</v>
      </c>
    </row>
    <row r="16" spans="1:35" ht="63.75" customHeight="1">
      <c r="A16" s="441">
        <v>9</v>
      </c>
      <c r="B16" s="458" t="s">
        <v>92</v>
      </c>
      <c r="C16" s="459">
        <v>1</v>
      </c>
      <c r="D16" s="460"/>
      <c r="E16" s="461"/>
      <c r="F16" s="462"/>
      <c r="G16" s="463"/>
      <c r="H16" s="461"/>
      <c r="I16" s="462">
        <f>C16+F16</f>
        <v>1</v>
      </c>
      <c r="J16" s="460">
        <f t="shared" si="0"/>
        <v>0</v>
      </c>
      <c r="K16" s="470">
        <f t="shared" si="0"/>
        <v>0</v>
      </c>
      <c r="L16" s="465">
        <f t="shared" si="1"/>
        <v>1</v>
      </c>
      <c r="M16" s="466" t="s">
        <v>78</v>
      </c>
      <c r="N16" s="467"/>
      <c r="O16" s="465">
        <f t="shared" si="2"/>
        <v>10</v>
      </c>
      <c r="P16" s="468">
        <f t="shared" si="3"/>
        <v>25</v>
      </c>
      <c r="Q16" s="462">
        <v>5</v>
      </c>
      <c r="R16" s="460">
        <f t="shared" si="5"/>
        <v>0</v>
      </c>
      <c r="S16" s="460">
        <f t="shared" si="5"/>
        <v>5</v>
      </c>
      <c r="T16" s="460">
        <f t="shared" si="5"/>
        <v>0</v>
      </c>
      <c r="U16" s="460">
        <v>15</v>
      </c>
      <c r="V16" s="464">
        <f t="shared" si="5"/>
        <v>0</v>
      </c>
      <c r="W16" s="462">
        <v>5</v>
      </c>
      <c r="X16" s="460"/>
      <c r="Y16" s="460">
        <v>5</v>
      </c>
      <c r="Z16" s="460"/>
      <c r="AA16" s="460">
        <v>15</v>
      </c>
      <c r="AB16" s="464"/>
      <c r="AC16" s="462"/>
      <c r="AD16" s="459"/>
      <c r="AE16" s="459"/>
      <c r="AF16" s="459"/>
      <c r="AG16" s="460"/>
      <c r="AH16" s="461"/>
      <c r="AI16" s="469" t="s">
        <v>91</v>
      </c>
    </row>
    <row r="17" spans="1:35" ht="15.75">
      <c r="A17" s="441">
        <v>10</v>
      </c>
      <c r="B17" s="443" t="s">
        <v>93</v>
      </c>
      <c r="C17" s="337"/>
      <c r="D17" s="324"/>
      <c r="E17" s="325"/>
      <c r="F17" s="323">
        <v>2</v>
      </c>
      <c r="G17" s="324"/>
      <c r="H17" s="325"/>
      <c r="I17" s="328">
        <f t="shared" si="0"/>
        <v>2</v>
      </c>
      <c r="J17" s="329">
        <f t="shared" si="0"/>
        <v>0</v>
      </c>
      <c r="K17" s="330">
        <f t="shared" si="0"/>
        <v>0</v>
      </c>
      <c r="L17" s="444">
        <f t="shared" si="1"/>
        <v>2</v>
      </c>
      <c r="M17" s="332"/>
      <c r="N17" s="333" t="s">
        <v>78</v>
      </c>
      <c r="O17" s="444">
        <f t="shared" si="2"/>
        <v>30</v>
      </c>
      <c r="P17" s="473">
        <f t="shared" si="3"/>
        <v>50</v>
      </c>
      <c r="Q17" s="328">
        <f t="shared" si="5"/>
        <v>10</v>
      </c>
      <c r="R17" s="329">
        <f t="shared" si="5"/>
        <v>10</v>
      </c>
      <c r="S17" s="329">
        <f t="shared" si="5"/>
        <v>10</v>
      </c>
      <c r="T17" s="329">
        <f t="shared" si="5"/>
        <v>0</v>
      </c>
      <c r="U17" s="329">
        <v>20</v>
      </c>
      <c r="V17" s="336">
        <f t="shared" si="5"/>
        <v>0</v>
      </c>
      <c r="W17" s="323"/>
      <c r="X17" s="337"/>
      <c r="Y17" s="337"/>
      <c r="Z17" s="337"/>
      <c r="AA17" s="324"/>
      <c r="AB17" s="327"/>
      <c r="AC17" s="323">
        <v>10</v>
      </c>
      <c r="AD17" s="337">
        <v>10</v>
      </c>
      <c r="AE17" s="337">
        <v>10</v>
      </c>
      <c r="AF17" s="337"/>
      <c r="AG17" s="324">
        <v>20</v>
      </c>
      <c r="AH17" s="325"/>
      <c r="AI17" s="443" t="s">
        <v>94</v>
      </c>
    </row>
    <row r="18" spans="1:35" ht="15.75">
      <c r="A18" s="441">
        <v>11</v>
      </c>
      <c r="B18" s="443" t="s">
        <v>214</v>
      </c>
      <c r="C18" s="337">
        <v>1.5</v>
      </c>
      <c r="D18" s="324"/>
      <c r="E18" s="325"/>
      <c r="F18" s="323">
        <v>2</v>
      </c>
      <c r="G18" s="325"/>
      <c r="H18" s="327"/>
      <c r="I18" s="328">
        <f t="shared" si="0"/>
        <v>3.5</v>
      </c>
      <c r="J18" s="329">
        <f t="shared" si="0"/>
        <v>0</v>
      </c>
      <c r="K18" s="330">
        <f t="shared" si="0"/>
        <v>0</v>
      </c>
      <c r="L18" s="444">
        <f t="shared" si="1"/>
        <v>3.5</v>
      </c>
      <c r="M18" s="332"/>
      <c r="N18" s="333" t="s">
        <v>80</v>
      </c>
      <c r="O18" s="444">
        <f t="shared" si="2"/>
        <v>60</v>
      </c>
      <c r="P18" s="473">
        <f t="shared" si="3"/>
        <v>90</v>
      </c>
      <c r="Q18" s="328">
        <f t="shared" si="5"/>
        <v>0</v>
      </c>
      <c r="R18" s="329">
        <f t="shared" si="5"/>
        <v>0</v>
      </c>
      <c r="S18" s="329">
        <f t="shared" si="5"/>
        <v>60</v>
      </c>
      <c r="T18" s="329">
        <f t="shared" si="5"/>
        <v>0</v>
      </c>
      <c r="U18" s="329">
        <f t="shared" si="5"/>
        <v>30</v>
      </c>
      <c r="V18" s="336">
        <f t="shared" si="5"/>
        <v>0</v>
      </c>
      <c r="W18" s="323"/>
      <c r="X18" s="324"/>
      <c r="Y18" s="324">
        <v>30</v>
      </c>
      <c r="Z18" s="324"/>
      <c r="AA18" s="324">
        <v>15</v>
      </c>
      <c r="AB18" s="327"/>
      <c r="AC18" s="323"/>
      <c r="AD18" s="337"/>
      <c r="AE18" s="337">
        <v>30</v>
      </c>
      <c r="AF18" s="337"/>
      <c r="AG18" s="324">
        <v>15</v>
      </c>
      <c r="AH18" s="325"/>
      <c r="AI18" s="474" t="s">
        <v>55</v>
      </c>
    </row>
    <row r="19" spans="1:35" ht="48" customHeight="1">
      <c r="A19" s="441">
        <v>12</v>
      </c>
      <c r="B19" s="443" t="s">
        <v>96</v>
      </c>
      <c r="C19" s="337"/>
      <c r="D19" s="324"/>
      <c r="E19" s="325"/>
      <c r="F19" s="323">
        <v>2</v>
      </c>
      <c r="G19" s="324"/>
      <c r="H19" s="327"/>
      <c r="I19" s="328">
        <v>2</v>
      </c>
      <c r="J19" s="329">
        <f t="shared" si="0"/>
        <v>0</v>
      </c>
      <c r="K19" s="330">
        <f t="shared" si="0"/>
        <v>0</v>
      </c>
      <c r="L19" s="444">
        <f t="shared" si="1"/>
        <v>2</v>
      </c>
      <c r="M19" s="475"/>
      <c r="N19" s="333" t="s">
        <v>78</v>
      </c>
      <c r="O19" s="444">
        <v>20</v>
      </c>
      <c r="P19" s="473">
        <f t="shared" si="3"/>
        <v>50</v>
      </c>
      <c r="Q19" s="328">
        <v>10</v>
      </c>
      <c r="R19" s="329">
        <v>10</v>
      </c>
      <c r="S19" s="329">
        <v>0</v>
      </c>
      <c r="T19" s="329">
        <f t="shared" si="5"/>
        <v>0</v>
      </c>
      <c r="U19" s="329">
        <v>30</v>
      </c>
      <c r="V19" s="336">
        <f>AB19+AH19</f>
        <v>0</v>
      </c>
      <c r="W19" s="323"/>
      <c r="X19" s="324"/>
      <c r="Y19" s="324"/>
      <c r="Z19" s="324"/>
      <c r="AA19" s="324"/>
      <c r="AB19" s="327"/>
      <c r="AC19" s="323">
        <v>10</v>
      </c>
      <c r="AD19" s="337">
        <v>10</v>
      </c>
      <c r="AE19" s="337">
        <v>0</v>
      </c>
      <c r="AF19" s="337"/>
      <c r="AG19" s="324">
        <v>30</v>
      </c>
      <c r="AH19" s="327"/>
      <c r="AI19" s="443" t="s">
        <v>113</v>
      </c>
    </row>
    <row r="20" spans="1:35" ht="31.5">
      <c r="A20" s="441">
        <v>13</v>
      </c>
      <c r="B20" s="443" t="s">
        <v>97</v>
      </c>
      <c r="C20" s="323">
        <v>1.5</v>
      </c>
      <c r="D20" s="324"/>
      <c r="E20" s="325"/>
      <c r="F20" s="323">
        <v>0</v>
      </c>
      <c r="G20" s="326"/>
      <c r="H20" s="327"/>
      <c r="I20" s="328">
        <f aca="true" t="shared" si="6" ref="I20:K24">C20+F20</f>
        <v>1.5</v>
      </c>
      <c r="J20" s="329">
        <f t="shared" si="6"/>
        <v>0</v>
      </c>
      <c r="K20" s="330">
        <f t="shared" si="6"/>
        <v>0</v>
      </c>
      <c r="L20" s="444">
        <f t="shared" si="1"/>
        <v>1.5</v>
      </c>
      <c r="M20" s="524" t="s">
        <v>78</v>
      </c>
      <c r="N20" s="476"/>
      <c r="O20" s="444">
        <f>SUM(Q20:T20)</f>
        <v>25</v>
      </c>
      <c r="P20" s="473">
        <f t="shared" si="3"/>
        <v>40</v>
      </c>
      <c r="Q20" s="328">
        <v>10</v>
      </c>
      <c r="R20" s="329">
        <v>15</v>
      </c>
      <c r="S20" s="329">
        <v>0</v>
      </c>
      <c r="T20" s="329">
        <f t="shared" si="5"/>
        <v>0</v>
      </c>
      <c r="U20" s="329">
        <v>15</v>
      </c>
      <c r="V20" s="336">
        <f t="shared" si="5"/>
        <v>0</v>
      </c>
      <c r="W20" s="323">
        <v>10</v>
      </c>
      <c r="X20" s="324">
        <v>15</v>
      </c>
      <c r="Y20" s="324">
        <v>0</v>
      </c>
      <c r="Z20" s="324"/>
      <c r="AA20" s="324">
        <v>15</v>
      </c>
      <c r="AB20" s="327"/>
      <c r="AC20" s="323"/>
      <c r="AD20" s="337"/>
      <c r="AE20" s="337"/>
      <c r="AF20" s="337"/>
      <c r="AG20" s="324"/>
      <c r="AH20" s="325"/>
      <c r="AI20" s="443" t="s">
        <v>114</v>
      </c>
    </row>
    <row r="21" spans="1:35" ht="31.5">
      <c r="A21" s="441">
        <v>14</v>
      </c>
      <c r="B21" s="443" t="s">
        <v>98</v>
      </c>
      <c r="C21" s="323"/>
      <c r="D21" s="324"/>
      <c r="E21" s="325"/>
      <c r="F21" s="323">
        <v>2</v>
      </c>
      <c r="G21" s="326"/>
      <c r="H21" s="327"/>
      <c r="I21" s="328">
        <v>2</v>
      </c>
      <c r="J21" s="329">
        <v>0</v>
      </c>
      <c r="K21" s="330">
        <v>0</v>
      </c>
      <c r="L21" s="444">
        <f t="shared" si="1"/>
        <v>2</v>
      </c>
      <c r="M21" s="477"/>
      <c r="N21" s="476" t="s">
        <v>78</v>
      </c>
      <c r="O21" s="444">
        <v>30</v>
      </c>
      <c r="P21" s="473">
        <f t="shared" si="3"/>
        <v>50</v>
      </c>
      <c r="Q21" s="328">
        <v>15</v>
      </c>
      <c r="R21" s="329"/>
      <c r="S21" s="329">
        <v>15</v>
      </c>
      <c r="T21" s="329">
        <v>0</v>
      </c>
      <c r="U21" s="329">
        <v>20</v>
      </c>
      <c r="V21" s="336">
        <v>0</v>
      </c>
      <c r="W21" s="323"/>
      <c r="X21" s="324"/>
      <c r="Y21" s="324"/>
      <c r="Z21" s="324"/>
      <c r="AA21" s="324"/>
      <c r="AB21" s="327"/>
      <c r="AC21" s="323">
        <v>15</v>
      </c>
      <c r="AD21" s="337">
        <v>0</v>
      </c>
      <c r="AE21" s="337">
        <v>15</v>
      </c>
      <c r="AF21" s="337"/>
      <c r="AG21" s="324">
        <v>20</v>
      </c>
      <c r="AH21" s="325"/>
      <c r="AI21" s="443" t="s">
        <v>114</v>
      </c>
    </row>
    <row r="22" spans="1:35" ht="31.5">
      <c r="A22" s="441">
        <v>15</v>
      </c>
      <c r="B22" s="443" t="s">
        <v>99</v>
      </c>
      <c r="C22" s="323"/>
      <c r="D22" s="324"/>
      <c r="E22" s="325"/>
      <c r="F22" s="323">
        <v>1</v>
      </c>
      <c r="G22" s="326"/>
      <c r="H22" s="327"/>
      <c r="I22" s="328">
        <f>C22+F22</f>
        <v>1</v>
      </c>
      <c r="J22" s="329">
        <f t="shared" si="6"/>
        <v>0</v>
      </c>
      <c r="K22" s="330">
        <f t="shared" si="6"/>
        <v>0</v>
      </c>
      <c r="L22" s="444">
        <f t="shared" si="1"/>
        <v>1</v>
      </c>
      <c r="M22" s="332"/>
      <c r="N22" s="333" t="s">
        <v>78</v>
      </c>
      <c r="O22" s="444">
        <f>SUM(Q22:T22)</f>
        <v>10</v>
      </c>
      <c r="P22" s="473">
        <f t="shared" si="3"/>
        <v>25</v>
      </c>
      <c r="Q22" s="328">
        <f t="shared" si="5"/>
        <v>0</v>
      </c>
      <c r="R22" s="329">
        <v>10</v>
      </c>
      <c r="S22" s="329">
        <f t="shared" si="5"/>
        <v>0</v>
      </c>
      <c r="T22" s="329">
        <f t="shared" si="5"/>
        <v>0</v>
      </c>
      <c r="U22" s="329">
        <f t="shared" si="5"/>
        <v>15</v>
      </c>
      <c r="V22" s="336">
        <f t="shared" si="5"/>
        <v>0</v>
      </c>
      <c r="W22" s="323"/>
      <c r="X22" s="324"/>
      <c r="Y22" s="324"/>
      <c r="Z22" s="324"/>
      <c r="AA22" s="324"/>
      <c r="AB22" s="327"/>
      <c r="AC22" s="323"/>
      <c r="AD22" s="337">
        <v>10</v>
      </c>
      <c r="AE22" s="337"/>
      <c r="AF22" s="337"/>
      <c r="AG22" s="324">
        <v>15</v>
      </c>
      <c r="AH22" s="325"/>
      <c r="AI22" s="443" t="s">
        <v>116</v>
      </c>
    </row>
    <row r="23" spans="1:35" ht="15.75">
      <c r="A23" s="441">
        <v>16</v>
      </c>
      <c r="B23" s="443" t="s">
        <v>133</v>
      </c>
      <c r="C23" s="323"/>
      <c r="D23" s="324"/>
      <c r="E23" s="327"/>
      <c r="F23" s="337"/>
      <c r="G23" s="324"/>
      <c r="H23" s="325">
        <v>2</v>
      </c>
      <c r="I23" s="328">
        <f t="shared" si="6"/>
        <v>0</v>
      </c>
      <c r="J23" s="329">
        <f t="shared" si="6"/>
        <v>0</v>
      </c>
      <c r="K23" s="330">
        <f t="shared" si="6"/>
        <v>2</v>
      </c>
      <c r="L23" s="444">
        <f t="shared" si="1"/>
        <v>2</v>
      </c>
      <c r="M23" s="332"/>
      <c r="N23" s="333" t="s">
        <v>78</v>
      </c>
      <c r="O23" s="444">
        <f>SUM(Q23:T23)</f>
        <v>0</v>
      </c>
      <c r="P23" s="473">
        <f t="shared" si="3"/>
        <v>45</v>
      </c>
      <c r="Q23" s="328">
        <f t="shared" si="5"/>
        <v>0</v>
      </c>
      <c r="R23" s="329">
        <f t="shared" si="5"/>
        <v>0</v>
      </c>
      <c r="S23" s="329">
        <f t="shared" si="5"/>
        <v>0</v>
      </c>
      <c r="T23" s="329">
        <f t="shared" si="5"/>
        <v>0</v>
      </c>
      <c r="U23" s="329">
        <f t="shared" si="5"/>
        <v>0</v>
      </c>
      <c r="V23" s="336">
        <v>45</v>
      </c>
      <c r="W23" s="323"/>
      <c r="X23" s="324"/>
      <c r="Y23" s="324"/>
      <c r="Z23" s="324"/>
      <c r="AA23" s="324"/>
      <c r="AB23" s="327"/>
      <c r="AC23" s="337"/>
      <c r="AD23" s="324"/>
      <c r="AE23" s="324"/>
      <c r="AF23" s="324"/>
      <c r="AG23" s="324"/>
      <c r="AH23" s="325">
        <v>45</v>
      </c>
      <c r="AI23" s="443" t="s">
        <v>100</v>
      </c>
    </row>
    <row r="24" spans="1:35" ht="31.5">
      <c r="A24" s="441">
        <v>17</v>
      </c>
      <c r="B24" s="478" t="s">
        <v>132</v>
      </c>
      <c r="C24" s="479"/>
      <c r="D24" s="324"/>
      <c r="E24" s="325"/>
      <c r="F24" s="323"/>
      <c r="G24" s="324"/>
      <c r="H24" s="327">
        <v>1.5</v>
      </c>
      <c r="I24" s="328">
        <f t="shared" si="6"/>
        <v>0</v>
      </c>
      <c r="J24" s="329">
        <f t="shared" si="6"/>
        <v>0</v>
      </c>
      <c r="K24" s="330">
        <f t="shared" si="6"/>
        <v>1.5</v>
      </c>
      <c r="L24" s="444">
        <f t="shared" si="1"/>
        <v>1.5</v>
      </c>
      <c r="M24" s="332"/>
      <c r="N24" s="333" t="s">
        <v>78</v>
      </c>
      <c r="O24" s="444">
        <f>SUM(Q24:T24)</f>
        <v>0</v>
      </c>
      <c r="P24" s="473">
        <v>40</v>
      </c>
      <c r="Q24" s="328">
        <f t="shared" si="5"/>
        <v>0</v>
      </c>
      <c r="R24" s="329">
        <f t="shared" si="5"/>
        <v>0</v>
      </c>
      <c r="S24" s="329">
        <f t="shared" si="5"/>
        <v>0</v>
      </c>
      <c r="T24" s="329">
        <f t="shared" si="5"/>
        <v>0</v>
      </c>
      <c r="U24" s="329">
        <f t="shared" si="5"/>
        <v>0</v>
      </c>
      <c r="V24" s="336">
        <v>40</v>
      </c>
      <c r="W24" s="323"/>
      <c r="X24" s="324"/>
      <c r="Y24" s="324"/>
      <c r="Z24" s="324"/>
      <c r="AA24" s="324"/>
      <c r="AB24" s="327"/>
      <c r="AC24" s="337"/>
      <c r="AD24" s="337"/>
      <c r="AE24" s="337"/>
      <c r="AF24" s="337"/>
      <c r="AG24" s="324"/>
      <c r="AH24" s="325">
        <v>40</v>
      </c>
      <c r="AI24" s="443" t="s">
        <v>135</v>
      </c>
    </row>
    <row r="25" spans="1:35" ht="24" customHeight="1">
      <c r="A25" s="441"/>
      <c r="B25" s="796" t="s">
        <v>119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797"/>
      <c r="AI25" s="798"/>
    </row>
    <row r="26" spans="1:35" ht="31.5">
      <c r="A26" s="441">
        <v>19</v>
      </c>
      <c r="B26" s="480" t="s">
        <v>85</v>
      </c>
      <c r="C26" s="481">
        <v>3</v>
      </c>
      <c r="D26" s="482"/>
      <c r="E26" s="483"/>
      <c r="F26" s="484"/>
      <c r="G26" s="485"/>
      <c r="H26" s="483"/>
      <c r="I26" s="484">
        <f>C26+F26</f>
        <v>3</v>
      </c>
      <c r="J26" s="482">
        <f aca="true" t="shared" si="7" ref="I26:K30">D26+G26</f>
        <v>0</v>
      </c>
      <c r="K26" s="483">
        <f t="shared" si="7"/>
        <v>0</v>
      </c>
      <c r="L26" s="486">
        <f aca="true" t="shared" si="8" ref="L26:L31">SUM(I26:K26)</f>
        <v>3</v>
      </c>
      <c r="M26" s="487" t="s">
        <v>78</v>
      </c>
      <c r="N26" s="488"/>
      <c r="O26" s="489">
        <v>45</v>
      </c>
      <c r="P26" s="490">
        <f aca="true" t="shared" si="9" ref="P26:P31">SUM(Q26:V26)</f>
        <v>75</v>
      </c>
      <c r="Q26" s="484">
        <v>10</v>
      </c>
      <c r="R26" s="482">
        <v>10</v>
      </c>
      <c r="S26" s="482">
        <v>25</v>
      </c>
      <c r="T26" s="482">
        <f>Z26+AF26</f>
        <v>0</v>
      </c>
      <c r="U26" s="482">
        <v>30</v>
      </c>
      <c r="V26" s="491">
        <f>AB26+AH26</f>
        <v>0</v>
      </c>
      <c r="W26" s="484">
        <v>10</v>
      </c>
      <c r="X26" s="482">
        <v>10</v>
      </c>
      <c r="Y26" s="482">
        <v>25</v>
      </c>
      <c r="Z26" s="482"/>
      <c r="AA26" s="482">
        <v>30</v>
      </c>
      <c r="AB26" s="491"/>
      <c r="AC26" s="484"/>
      <c r="AD26" s="482"/>
      <c r="AE26" s="483"/>
      <c r="AF26" s="483"/>
      <c r="AG26" s="482"/>
      <c r="AH26" s="483"/>
      <c r="AI26" s="480" t="s">
        <v>31</v>
      </c>
    </row>
    <row r="27" spans="1:35" ht="47.25" customHeight="1">
      <c r="A27" s="441">
        <v>20</v>
      </c>
      <c r="B27" s="480" t="s">
        <v>86</v>
      </c>
      <c r="C27" s="481">
        <v>1</v>
      </c>
      <c r="D27" s="482"/>
      <c r="E27" s="483"/>
      <c r="F27" s="484"/>
      <c r="G27" s="485"/>
      <c r="H27" s="483"/>
      <c r="I27" s="484">
        <f t="shared" si="7"/>
        <v>1</v>
      </c>
      <c r="J27" s="482"/>
      <c r="K27" s="492"/>
      <c r="L27" s="489">
        <f t="shared" si="8"/>
        <v>1</v>
      </c>
      <c r="M27" s="487" t="s">
        <v>78</v>
      </c>
      <c r="N27" s="488"/>
      <c r="O27" s="489">
        <v>15</v>
      </c>
      <c r="P27" s="490">
        <f t="shared" si="9"/>
        <v>25</v>
      </c>
      <c r="Q27" s="484">
        <v>5</v>
      </c>
      <c r="R27" s="482">
        <v>5</v>
      </c>
      <c r="S27" s="482">
        <v>5</v>
      </c>
      <c r="T27" s="482"/>
      <c r="U27" s="482">
        <v>10</v>
      </c>
      <c r="V27" s="491"/>
      <c r="W27" s="484">
        <v>5</v>
      </c>
      <c r="X27" s="482">
        <v>5</v>
      </c>
      <c r="Y27" s="482">
        <v>5</v>
      </c>
      <c r="Z27" s="482"/>
      <c r="AA27" s="482">
        <v>10</v>
      </c>
      <c r="AB27" s="491"/>
      <c r="AC27" s="484"/>
      <c r="AD27" s="481"/>
      <c r="AE27" s="483"/>
      <c r="AF27" s="483"/>
      <c r="AG27" s="482"/>
      <c r="AH27" s="483"/>
      <c r="AI27" s="480" t="s">
        <v>112</v>
      </c>
    </row>
    <row r="28" spans="1:35" ht="31.5">
      <c r="A28" s="441">
        <v>21</v>
      </c>
      <c r="B28" s="493" t="s">
        <v>143</v>
      </c>
      <c r="C28" s="494">
        <v>0.5</v>
      </c>
      <c r="D28" s="495"/>
      <c r="E28" s="496"/>
      <c r="F28" s="497"/>
      <c r="G28" s="498"/>
      <c r="H28" s="496"/>
      <c r="I28" s="499">
        <f t="shared" si="7"/>
        <v>0.5</v>
      </c>
      <c r="J28" s="500">
        <f t="shared" si="7"/>
        <v>0</v>
      </c>
      <c r="K28" s="330">
        <f t="shared" si="7"/>
        <v>0</v>
      </c>
      <c r="L28" s="501">
        <f t="shared" si="8"/>
        <v>0.5</v>
      </c>
      <c r="M28" s="502" t="s">
        <v>78</v>
      </c>
      <c r="N28" s="503"/>
      <c r="O28" s="501">
        <f>SUM(Q28:T28)</f>
        <v>5</v>
      </c>
      <c r="P28" s="504">
        <f t="shared" si="9"/>
        <v>13</v>
      </c>
      <c r="Q28" s="499">
        <f>W28+AC28</f>
        <v>0</v>
      </c>
      <c r="R28" s="500">
        <v>5</v>
      </c>
      <c r="S28" s="500">
        <v>0</v>
      </c>
      <c r="T28" s="500">
        <f>Z28+AF28</f>
        <v>0</v>
      </c>
      <c r="U28" s="500">
        <v>8</v>
      </c>
      <c r="V28" s="505">
        <f>AB28+AH28</f>
        <v>0</v>
      </c>
      <c r="W28" s="497"/>
      <c r="X28" s="495">
        <v>5</v>
      </c>
      <c r="Y28" s="495"/>
      <c r="Z28" s="495"/>
      <c r="AA28" s="495">
        <v>8</v>
      </c>
      <c r="AB28" s="506"/>
      <c r="AC28" s="497"/>
      <c r="AD28" s="494"/>
      <c r="AE28" s="495"/>
      <c r="AF28" s="495"/>
      <c r="AG28" s="495"/>
      <c r="AH28" s="496"/>
      <c r="AI28" s="493" t="s">
        <v>209</v>
      </c>
    </row>
    <row r="29" spans="1:35" ht="15.75">
      <c r="A29" s="441">
        <v>22</v>
      </c>
      <c r="B29" s="443" t="s">
        <v>87</v>
      </c>
      <c r="C29" s="337">
        <v>0.5</v>
      </c>
      <c r="D29" s="324"/>
      <c r="E29" s="325"/>
      <c r="F29" s="323"/>
      <c r="G29" s="326"/>
      <c r="H29" s="325"/>
      <c r="I29" s="328">
        <f t="shared" si="7"/>
        <v>0.5</v>
      </c>
      <c r="J29" s="329">
        <f t="shared" si="7"/>
        <v>0</v>
      </c>
      <c r="K29" s="330">
        <f t="shared" si="7"/>
        <v>0</v>
      </c>
      <c r="L29" s="444">
        <f t="shared" si="8"/>
        <v>0.5</v>
      </c>
      <c r="M29" s="332" t="s">
        <v>78</v>
      </c>
      <c r="N29" s="507"/>
      <c r="O29" s="444">
        <f>SUM(Q29:T29)</f>
        <v>5</v>
      </c>
      <c r="P29" s="473">
        <f t="shared" si="9"/>
        <v>13</v>
      </c>
      <c r="Q29" s="328">
        <f>W29+AC29</f>
        <v>0</v>
      </c>
      <c r="R29" s="329">
        <v>5</v>
      </c>
      <c r="S29" s="329">
        <v>0</v>
      </c>
      <c r="T29" s="329">
        <f>Z29+AF29</f>
        <v>0</v>
      </c>
      <c r="U29" s="329">
        <v>8</v>
      </c>
      <c r="V29" s="336">
        <f>AB29+AH29</f>
        <v>0</v>
      </c>
      <c r="W29" s="323"/>
      <c r="X29" s="324">
        <v>5</v>
      </c>
      <c r="Y29" s="324"/>
      <c r="Z29" s="324"/>
      <c r="AA29" s="324">
        <v>8</v>
      </c>
      <c r="AB29" s="327"/>
      <c r="AC29" s="323"/>
      <c r="AD29" s="337"/>
      <c r="AE29" s="324"/>
      <c r="AF29" s="324"/>
      <c r="AG29" s="324"/>
      <c r="AH29" s="325"/>
      <c r="AI29" s="443" t="s">
        <v>209</v>
      </c>
    </row>
    <row r="30" spans="1:35" ht="31.5">
      <c r="A30" s="441">
        <v>23</v>
      </c>
      <c r="B30" s="443" t="s">
        <v>95</v>
      </c>
      <c r="C30" s="323"/>
      <c r="D30" s="324"/>
      <c r="E30" s="325"/>
      <c r="F30" s="323">
        <v>4</v>
      </c>
      <c r="G30" s="326"/>
      <c r="H30" s="327"/>
      <c r="I30" s="328">
        <v>4</v>
      </c>
      <c r="J30" s="329">
        <f t="shared" si="7"/>
        <v>0</v>
      </c>
      <c r="K30" s="330">
        <f t="shared" si="7"/>
        <v>0</v>
      </c>
      <c r="L30" s="444">
        <f t="shared" si="8"/>
        <v>4</v>
      </c>
      <c r="M30" s="332"/>
      <c r="N30" s="333" t="s">
        <v>80</v>
      </c>
      <c r="O30" s="444">
        <f>SUM(Q30:T30)</f>
        <v>75</v>
      </c>
      <c r="P30" s="473">
        <f t="shared" si="9"/>
        <v>100</v>
      </c>
      <c r="Q30" s="328">
        <f>W30+AC30</f>
        <v>30</v>
      </c>
      <c r="R30" s="329">
        <v>15</v>
      </c>
      <c r="S30" s="329">
        <v>30</v>
      </c>
      <c r="T30" s="329">
        <f>Z30+AF30</f>
        <v>0</v>
      </c>
      <c r="U30" s="329">
        <v>25</v>
      </c>
      <c r="V30" s="336">
        <f>AB30+AH30</f>
        <v>0</v>
      </c>
      <c r="W30" s="323"/>
      <c r="X30" s="324"/>
      <c r="Y30" s="324"/>
      <c r="Z30" s="324"/>
      <c r="AA30" s="324"/>
      <c r="AB30" s="327"/>
      <c r="AC30" s="323">
        <v>30</v>
      </c>
      <c r="AD30" s="337">
        <v>15</v>
      </c>
      <c r="AE30" s="337">
        <v>30</v>
      </c>
      <c r="AF30" s="337"/>
      <c r="AG30" s="324">
        <v>25</v>
      </c>
      <c r="AH30" s="325"/>
      <c r="AI30" s="443" t="s">
        <v>31</v>
      </c>
    </row>
    <row r="31" spans="1:35" ht="48" thickBot="1">
      <c r="A31" s="441">
        <v>24</v>
      </c>
      <c r="B31" s="508" t="s">
        <v>141</v>
      </c>
      <c r="C31" s="393">
        <v>2</v>
      </c>
      <c r="D31" s="378"/>
      <c r="E31" s="379"/>
      <c r="F31" s="377">
        <v>2</v>
      </c>
      <c r="G31" s="378"/>
      <c r="H31" s="381"/>
      <c r="I31" s="382">
        <f>C31+F31</f>
        <v>4</v>
      </c>
      <c r="J31" s="383">
        <f>D31+G31</f>
        <v>0</v>
      </c>
      <c r="K31" s="384">
        <f>E31+H31</f>
        <v>0</v>
      </c>
      <c r="L31" s="509">
        <f t="shared" si="8"/>
        <v>4</v>
      </c>
      <c r="M31" s="510"/>
      <c r="N31" s="387" t="s">
        <v>78</v>
      </c>
      <c r="O31" s="511">
        <v>90</v>
      </c>
      <c r="P31" s="473">
        <f t="shared" si="9"/>
        <v>100</v>
      </c>
      <c r="Q31" s="382">
        <f>W31+AC31</f>
        <v>0</v>
      </c>
      <c r="R31" s="383">
        <f>X31+AD31</f>
        <v>30</v>
      </c>
      <c r="S31" s="383">
        <f>Y31+AE31</f>
        <v>60</v>
      </c>
      <c r="T31" s="383">
        <f>Z31+AF31</f>
        <v>0</v>
      </c>
      <c r="U31" s="383">
        <v>10</v>
      </c>
      <c r="V31" s="512">
        <f>AB31+AH31</f>
        <v>0</v>
      </c>
      <c r="W31" s="377"/>
      <c r="X31" s="378">
        <v>15</v>
      </c>
      <c r="Y31" s="378">
        <v>30</v>
      </c>
      <c r="Z31" s="378"/>
      <c r="AA31" s="378">
        <v>5</v>
      </c>
      <c r="AB31" s="381"/>
      <c r="AC31" s="377"/>
      <c r="AD31" s="393">
        <v>15</v>
      </c>
      <c r="AE31" s="393">
        <v>30</v>
      </c>
      <c r="AF31" s="393"/>
      <c r="AG31" s="378">
        <v>5</v>
      </c>
      <c r="AH31" s="381"/>
      <c r="AI31" s="513" t="s">
        <v>31</v>
      </c>
    </row>
    <row r="32" spans="1:35" s="57" customFormat="1" ht="12.75" customHeight="1" thickBot="1" thickTop="1">
      <c r="A32" s="763" t="s">
        <v>6</v>
      </c>
      <c r="B32" s="764"/>
      <c r="C32" s="418">
        <f aca="true" t="shared" si="10" ref="C32:L32">SUM(C8:C31)</f>
        <v>28</v>
      </c>
      <c r="D32" s="419">
        <f t="shared" si="10"/>
        <v>0.5</v>
      </c>
      <c r="E32" s="420">
        <f t="shared" si="10"/>
        <v>0</v>
      </c>
      <c r="F32" s="418">
        <f t="shared" si="10"/>
        <v>27</v>
      </c>
      <c r="G32" s="419">
        <f t="shared" si="10"/>
        <v>1</v>
      </c>
      <c r="H32" s="420">
        <f t="shared" si="10"/>
        <v>3.5</v>
      </c>
      <c r="I32" s="421">
        <f t="shared" si="10"/>
        <v>55</v>
      </c>
      <c r="J32" s="422">
        <f t="shared" si="10"/>
        <v>1.5</v>
      </c>
      <c r="K32" s="423">
        <f t="shared" si="10"/>
        <v>3.5</v>
      </c>
      <c r="L32" s="514">
        <f t="shared" si="10"/>
        <v>60</v>
      </c>
      <c r="M32" s="425">
        <f>COUNTIF(M8:M31,"EGZ")</f>
        <v>1</v>
      </c>
      <c r="N32" s="426">
        <f>COUNTIF(N8:N31,"EGZ")</f>
        <v>5</v>
      </c>
      <c r="O32" s="427">
        <f aca="true" t="shared" si="11" ref="O32:AH32">SUM(O8:O31)</f>
        <v>847</v>
      </c>
      <c r="P32" s="424">
        <f t="shared" si="11"/>
        <v>1505</v>
      </c>
      <c r="Q32" s="426">
        <f t="shared" si="11"/>
        <v>252</v>
      </c>
      <c r="R32" s="425">
        <f t="shared" si="11"/>
        <v>204</v>
      </c>
      <c r="S32" s="425">
        <f t="shared" si="11"/>
        <v>371</v>
      </c>
      <c r="T32" s="425">
        <f t="shared" si="11"/>
        <v>20</v>
      </c>
      <c r="U32" s="425">
        <f t="shared" si="11"/>
        <v>573</v>
      </c>
      <c r="V32" s="428">
        <f t="shared" si="11"/>
        <v>85</v>
      </c>
      <c r="W32" s="428">
        <f t="shared" si="11"/>
        <v>117</v>
      </c>
      <c r="X32" s="428">
        <f t="shared" si="11"/>
        <v>101</v>
      </c>
      <c r="Y32" s="428">
        <f t="shared" si="11"/>
        <v>196</v>
      </c>
      <c r="Z32" s="428">
        <f t="shared" si="11"/>
        <v>5</v>
      </c>
      <c r="AA32" s="428">
        <v>305</v>
      </c>
      <c r="AB32" s="428">
        <f t="shared" si="11"/>
        <v>0</v>
      </c>
      <c r="AC32" s="428">
        <f t="shared" si="11"/>
        <v>135</v>
      </c>
      <c r="AD32" s="428">
        <f t="shared" si="11"/>
        <v>103</v>
      </c>
      <c r="AE32" s="428">
        <f t="shared" si="11"/>
        <v>175</v>
      </c>
      <c r="AF32" s="428">
        <f t="shared" si="11"/>
        <v>15</v>
      </c>
      <c r="AG32" s="428">
        <f t="shared" si="11"/>
        <v>268</v>
      </c>
      <c r="AH32" s="428">
        <f t="shared" si="11"/>
        <v>85</v>
      </c>
      <c r="AI32" s="515"/>
    </row>
    <row r="33" spans="1:35" s="57" customFormat="1" ht="21" customHeight="1" thickBot="1">
      <c r="A33" s="516"/>
      <c r="B33" s="424" t="s">
        <v>21</v>
      </c>
      <c r="C33" s="768">
        <f>SUM(C32:E32)</f>
        <v>28.5</v>
      </c>
      <c r="D33" s="776"/>
      <c r="E33" s="769"/>
      <c r="F33" s="768">
        <f>SUM(F32:H32)</f>
        <v>31.5</v>
      </c>
      <c r="G33" s="776"/>
      <c r="H33" s="769"/>
      <c r="I33" s="517"/>
      <c r="J33" s="781" t="s">
        <v>27</v>
      </c>
      <c r="K33" s="782"/>
      <c r="L33" s="783"/>
      <c r="M33" s="770" t="s">
        <v>28</v>
      </c>
      <c r="N33" s="772"/>
      <c r="O33" s="518"/>
      <c r="P33" s="519"/>
      <c r="Q33" s="784">
        <f>Q32+R32+S32+T32</f>
        <v>847</v>
      </c>
      <c r="R33" s="785"/>
      <c r="S33" s="785"/>
      <c r="T33" s="786"/>
      <c r="U33" s="773">
        <f>U32+V32</f>
        <v>658</v>
      </c>
      <c r="V33" s="775"/>
      <c r="W33" s="765">
        <f>SUM(W32:Z32)</f>
        <v>419</v>
      </c>
      <c r="X33" s="766"/>
      <c r="Y33" s="766"/>
      <c r="Z33" s="767"/>
      <c r="AA33" s="768">
        <f>SUM(AA32:AB32)</f>
        <v>305</v>
      </c>
      <c r="AB33" s="769"/>
      <c r="AC33" s="765">
        <f>SUM(AC32:AF32)</f>
        <v>428</v>
      </c>
      <c r="AD33" s="766"/>
      <c r="AE33" s="766"/>
      <c r="AF33" s="767"/>
      <c r="AG33" s="768">
        <f>SUM(AG32:AH32)</f>
        <v>353</v>
      </c>
      <c r="AH33" s="769"/>
      <c r="AI33" s="520"/>
    </row>
    <row r="34" spans="1:35" s="57" customFormat="1" ht="12.75" customHeight="1" thickBot="1">
      <c r="A34" s="516"/>
      <c r="B34" s="521"/>
      <c r="C34" s="521"/>
      <c r="D34" s="521"/>
      <c r="E34" s="522"/>
      <c r="F34" s="521"/>
      <c r="G34" s="521"/>
      <c r="H34" s="521"/>
      <c r="I34" s="516"/>
      <c r="J34" s="770" t="s">
        <v>26</v>
      </c>
      <c r="K34" s="771"/>
      <c r="L34" s="771"/>
      <c r="M34" s="771"/>
      <c r="N34" s="772"/>
      <c r="O34" s="523"/>
      <c r="P34" s="519"/>
      <c r="Q34" s="773">
        <f>SUM(Q33+U33)</f>
        <v>1505</v>
      </c>
      <c r="R34" s="774"/>
      <c r="S34" s="774"/>
      <c r="T34" s="774"/>
      <c r="U34" s="774"/>
      <c r="V34" s="775"/>
      <c r="W34" s="768">
        <f>W33+AA33</f>
        <v>724</v>
      </c>
      <c r="X34" s="776"/>
      <c r="Y34" s="776"/>
      <c r="Z34" s="776"/>
      <c r="AA34" s="776"/>
      <c r="AB34" s="769"/>
      <c r="AC34" s="768">
        <f>AC33+AG33</f>
        <v>781</v>
      </c>
      <c r="AD34" s="776"/>
      <c r="AE34" s="776"/>
      <c r="AF34" s="776"/>
      <c r="AG34" s="776"/>
      <c r="AH34" s="769"/>
      <c r="AI34" s="520"/>
    </row>
    <row r="35" spans="1:35" s="57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760" t="s">
        <v>15</v>
      </c>
      <c r="B36" s="761"/>
      <c r="C36" s="748" t="s">
        <v>16</v>
      </c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62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753" t="s">
        <v>101</v>
      </c>
      <c r="B37" s="754"/>
      <c r="C37" s="755" t="s">
        <v>102</v>
      </c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4"/>
      <c r="R37" s="59" t="s">
        <v>103</v>
      </c>
      <c r="S37" s="60"/>
      <c r="T37" s="60"/>
      <c r="U37" s="60"/>
      <c r="V37" s="61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753" t="s">
        <v>104</v>
      </c>
      <c r="B38" s="754"/>
      <c r="C38" s="755" t="s">
        <v>105</v>
      </c>
      <c r="D38" s="756"/>
      <c r="E38" s="756"/>
      <c r="F38" s="756"/>
      <c r="G38" s="756"/>
      <c r="H38" s="756"/>
      <c r="I38" s="756"/>
      <c r="J38" s="756"/>
      <c r="K38" s="756"/>
      <c r="L38" s="756"/>
      <c r="M38" s="756"/>
      <c r="N38" s="756"/>
      <c r="O38" s="756"/>
      <c r="P38" s="756"/>
      <c r="Q38" s="754"/>
      <c r="R38" s="62" t="s">
        <v>106</v>
      </c>
      <c r="S38" s="60"/>
      <c r="T38" s="60"/>
      <c r="U38" s="61"/>
      <c r="V38" s="6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753"/>
      <c r="B39" s="754"/>
      <c r="C39" s="755" t="s">
        <v>107</v>
      </c>
      <c r="D39" s="756"/>
      <c r="E39" s="756"/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4"/>
      <c r="R39" s="64" t="s">
        <v>108</v>
      </c>
      <c r="S39" s="65"/>
      <c r="T39" s="65"/>
      <c r="U39" s="66"/>
      <c r="V39" s="67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customHeight="1" thickBot="1">
      <c r="A40" s="741"/>
      <c r="B40" s="757"/>
      <c r="C40" s="743" t="s">
        <v>109</v>
      </c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9"/>
      <c r="R40" s="68"/>
      <c r="S40" s="69"/>
      <c r="T40" s="69"/>
      <c r="U40" s="69"/>
      <c r="V40" s="70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5">
      <c r="C44" s="71"/>
      <c r="D44" s="184" t="s">
        <v>110</v>
      </c>
    </row>
    <row r="46" spans="3:4" ht="15">
      <c r="C46" s="24"/>
      <c r="D46" s="72" t="s">
        <v>111</v>
      </c>
    </row>
  </sheetData>
  <sheetProtection/>
  <mergeCells count="50">
    <mergeCell ref="O4:O7"/>
    <mergeCell ref="P4:P7"/>
    <mergeCell ref="Q4:V6"/>
    <mergeCell ref="L6:L7"/>
    <mergeCell ref="M6:N6"/>
    <mergeCell ref="B25:AI25"/>
    <mergeCell ref="AI4:AI7"/>
    <mergeCell ref="I5:L5"/>
    <mergeCell ref="C6:E6"/>
    <mergeCell ref="F6:H6"/>
    <mergeCell ref="A1:B1"/>
    <mergeCell ref="A2:AH2"/>
    <mergeCell ref="A3:AH3"/>
    <mergeCell ref="A4:A7"/>
    <mergeCell ref="B4:B7"/>
    <mergeCell ref="W4:AB5"/>
    <mergeCell ref="AC4:AH5"/>
    <mergeCell ref="C4:L4"/>
    <mergeCell ref="M4:N5"/>
    <mergeCell ref="C5:H5"/>
    <mergeCell ref="I6:I7"/>
    <mergeCell ref="J6:J7"/>
    <mergeCell ref="K6:K7"/>
    <mergeCell ref="W6:AB6"/>
    <mergeCell ref="AC6:AH6"/>
    <mergeCell ref="C33:E33"/>
    <mergeCell ref="F33:H33"/>
    <mergeCell ref="J33:L33"/>
    <mergeCell ref="M33:N33"/>
    <mergeCell ref="Q33:T33"/>
    <mergeCell ref="A32:B32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U33:V33"/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60" zoomScaleNormal="60" zoomScalePageLayoutView="0" workbookViewId="0" topLeftCell="B7">
      <selection activeCell="A2" sqref="A2:AH2"/>
    </sheetView>
  </sheetViews>
  <sheetFormatPr defaultColWidth="9.00390625" defaultRowHeight="12.75"/>
  <cols>
    <col min="2" max="2" width="57.125" style="0" customWidth="1"/>
    <col min="35" max="35" width="41.625" style="0" customWidth="1"/>
  </cols>
  <sheetData>
    <row r="1" spans="1:35" ht="30" customHeight="1" thickBot="1">
      <c r="A1" s="829" t="s">
        <v>115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</row>
    <row r="2" spans="1:35" ht="36" customHeight="1" thickBot="1">
      <c r="A2" s="830" t="s">
        <v>213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290"/>
    </row>
    <row r="3" spans="1:35" ht="32.25" customHeight="1" thickBot="1">
      <c r="A3" s="824" t="s">
        <v>13</v>
      </c>
      <c r="B3" s="824" t="s">
        <v>14</v>
      </c>
      <c r="C3" s="826" t="s">
        <v>7</v>
      </c>
      <c r="D3" s="827"/>
      <c r="E3" s="827"/>
      <c r="F3" s="827"/>
      <c r="G3" s="827"/>
      <c r="H3" s="827"/>
      <c r="I3" s="827"/>
      <c r="J3" s="827"/>
      <c r="K3" s="827"/>
      <c r="L3" s="828"/>
      <c r="M3" s="833" t="s">
        <v>8</v>
      </c>
      <c r="N3" s="834"/>
      <c r="O3" s="837" t="s">
        <v>30</v>
      </c>
      <c r="P3" s="840" t="s">
        <v>29</v>
      </c>
      <c r="Q3" s="843" t="s">
        <v>1</v>
      </c>
      <c r="R3" s="844"/>
      <c r="S3" s="844"/>
      <c r="T3" s="844"/>
      <c r="U3" s="844"/>
      <c r="V3" s="845"/>
      <c r="W3" s="843" t="s">
        <v>0</v>
      </c>
      <c r="X3" s="844"/>
      <c r="Y3" s="844"/>
      <c r="Z3" s="844"/>
      <c r="AA3" s="844"/>
      <c r="AB3" s="845"/>
      <c r="AC3" s="843" t="s">
        <v>20</v>
      </c>
      <c r="AD3" s="844"/>
      <c r="AE3" s="844"/>
      <c r="AF3" s="844"/>
      <c r="AG3" s="844"/>
      <c r="AH3" s="845"/>
      <c r="AI3" s="824" t="s">
        <v>19</v>
      </c>
    </row>
    <row r="4" spans="1:35" ht="30" customHeight="1" thickBot="1">
      <c r="A4" s="832"/>
      <c r="B4" s="832"/>
      <c r="C4" s="826" t="s">
        <v>23</v>
      </c>
      <c r="D4" s="827"/>
      <c r="E4" s="827"/>
      <c r="F4" s="827"/>
      <c r="G4" s="827"/>
      <c r="H4" s="828"/>
      <c r="I4" s="826" t="s">
        <v>22</v>
      </c>
      <c r="J4" s="827"/>
      <c r="K4" s="827"/>
      <c r="L4" s="828"/>
      <c r="M4" s="835"/>
      <c r="N4" s="836"/>
      <c r="O4" s="838"/>
      <c r="P4" s="841"/>
      <c r="Q4" s="846"/>
      <c r="R4" s="847"/>
      <c r="S4" s="847"/>
      <c r="T4" s="847"/>
      <c r="U4" s="847"/>
      <c r="V4" s="848"/>
      <c r="W4" s="849"/>
      <c r="X4" s="850"/>
      <c r="Y4" s="850"/>
      <c r="Z4" s="850"/>
      <c r="AA4" s="850"/>
      <c r="AB4" s="851"/>
      <c r="AC4" s="849"/>
      <c r="AD4" s="850"/>
      <c r="AE4" s="850"/>
      <c r="AF4" s="850"/>
      <c r="AG4" s="850"/>
      <c r="AH4" s="851"/>
      <c r="AI4" s="832"/>
    </row>
    <row r="5" spans="1:35" ht="35.25" customHeight="1" thickBot="1">
      <c r="A5" s="832"/>
      <c r="B5" s="832"/>
      <c r="C5" s="826" t="s">
        <v>4</v>
      </c>
      <c r="D5" s="827"/>
      <c r="E5" s="828"/>
      <c r="F5" s="826" t="s">
        <v>5</v>
      </c>
      <c r="G5" s="827"/>
      <c r="H5" s="828"/>
      <c r="I5" s="824" t="s">
        <v>24</v>
      </c>
      <c r="J5" s="824" t="s">
        <v>11</v>
      </c>
      <c r="K5" s="824" t="s">
        <v>12</v>
      </c>
      <c r="L5" s="824" t="s">
        <v>25</v>
      </c>
      <c r="M5" s="852" t="s">
        <v>10</v>
      </c>
      <c r="N5" s="854"/>
      <c r="O5" s="838"/>
      <c r="P5" s="841"/>
      <c r="Q5" s="849"/>
      <c r="R5" s="850"/>
      <c r="S5" s="850"/>
      <c r="T5" s="850"/>
      <c r="U5" s="850"/>
      <c r="V5" s="851"/>
      <c r="W5" s="852" t="s">
        <v>18</v>
      </c>
      <c r="X5" s="853"/>
      <c r="Y5" s="853"/>
      <c r="Z5" s="853"/>
      <c r="AA5" s="853"/>
      <c r="AB5" s="854"/>
      <c r="AC5" s="852" t="s">
        <v>18</v>
      </c>
      <c r="AD5" s="853"/>
      <c r="AE5" s="853"/>
      <c r="AF5" s="853"/>
      <c r="AG5" s="853"/>
      <c r="AH5" s="854"/>
      <c r="AI5" s="832"/>
    </row>
    <row r="6" spans="1:35" ht="46.5" customHeight="1" thickBot="1">
      <c r="A6" s="825"/>
      <c r="B6" s="825"/>
      <c r="C6" s="291" t="s">
        <v>24</v>
      </c>
      <c r="D6" s="292" t="s">
        <v>11</v>
      </c>
      <c r="E6" s="292" t="s">
        <v>12</v>
      </c>
      <c r="F6" s="293" t="s">
        <v>24</v>
      </c>
      <c r="G6" s="294" t="s">
        <v>11</v>
      </c>
      <c r="H6" s="292" t="s">
        <v>12</v>
      </c>
      <c r="I6" s="825"/>
      <c r="J6" s="825"/>
      <c r="K6" s="825"/>
      <c r="L6" s="825"/>
      <c r="M6" s="291" t="s">
        <v>4</v>
      </c>
      <c r="N6" s="295" t="s">
        <v>5</v>
      </c>
      <c r="O6" s="839"/>
      <c r="P6" s="842"/>
      <c r="Q6" s="293" t="s">
        <v>2</v>
      </c>
      <c r="R6" s="296" t="s">
        <v>3</v>
      </c>
      <c r="S6" s="296" t="s">
        <v>9</v>
      </c>
      <c r="T6" s="296" t="s">
        <v>11</v>
      </c>
      <c r="U6" s="296" t="s">
        <v>17</v>
      </c>
      <c r="V6" s="297" t="s">
        <v>12</v>
      </c>
      <c r="W6" s="291" t="s">
        <v>2</v>
      </c>
      <c r="X6" s="294" t="s">
        <v>3</v>
      </c>
      <c r="Y6" s="294" t="s">
        <v>9</v>
      </c>
      <c r="Z6" s="294" t="s">
        <v>11</v>
      </c>
      <c r="AA6" s="294" t="s">
        <v>17</v>
      </c>
      <c r="AB6" s="292" t="s">
        <v>12</v>
      </c>
      <c r="AC6" s="291" t="s">
        <v>2</v>
      </c>
      <c r="AD6" s="294" t="s">
        <v>3</v>
      </c>
      <c r="AE6" s="294" t="s">
        <v>9</v>
      </c>
      <c r="AF6" s="294" t="s">
        <v>11</v>
      </c>
      <c r="AG6" s="294" t="s">
        <v>17</v>
      </c>
      <c r="AH6" s="292" t="s">
        <v>12</v>
      </c>
      <c r="AI6" s="825"/>
    </row>
    <row r="7" spans="1:35" ht="42" customHeight="1">
      <c r="A7" s="525">
        <v>1</v>
      </c>
      <c r="B7" s="526" t="s">
        <v>147</v>
      </c>
      <c r="C7" s="527">
        <v>3</v>
      </c>
      <c r="D7" s="528"/>
      <c r="E7" s="529"/>
      <c r="F7" s="527">
        <v>1</v>
      </c>
      <c r="G7" s="530"/>
      <c r="H7" s="531"/>
      <c r="I7" s="532">
        <v>4</v>
      </c>
      <c r="J7" s="533">
        <v>0</v>
      </c>
      <c r="K7" s="534">
        <v>0</v>
      </c>
      <c r="L7" s="525">
        <v>4</v>
      </c>
      <c r="M7" s="535"/>
      <c r="N7" s="529" t="s">
        <v>148</v>
      </c>
      <c r="O7" s="536">
        <v>60</v>
      </c>
      <c r="P7" s="525">
        <v>100</v>
      </c>
      <c r="Q7" s="532">
        <v>30</v>
      </c>
      <c r="R7" s="533">
        <v>30</v>
      </c>
      <c r="S7" s="533">
        <v>0</v>
      </c>
      <c r="T7" s="533">
        <v>0</v>
      </c>
      <c r="U7" s="533">
        <v>40</v>
      </c>
      <c r="V7" s="534">
        <v>0</v>
      </c>
      <c r="W7" s="527">
        <v>20</v>
      </c>
      <c r="X7" s="528">
        <v>20</v>
      </c>
      <c r="Y7" s="528"/>
      <c r="Z7" s="528"/>
      <c r="AA7" s="528">
        <v>30</v>
      </c>
      <c r="AB7" s="531"/>
      <c r="AC7" s="527">
        <v>10</v>
      </c>
      <c r="AD7" s="529">
        <v>10</v>
      </c>
      <c r="AE7" s="529"/>
      <c r="AF7" s="529"/>
      <c r="AG7" s="528">
        <v>10</v>
      </c>
      <c r="AH7" s="529"/>
      <c r="AI7" s="537" t="s">
        <v>149</v>
      </c>
    </row>
    <row r="8" spans="1:35" ht="36" customHeight="1">
      <c r="A8" s="538">
        <v>2</v>
      </c>
      <c r="B8" s="539" t="s">
        <v>150</v>
      </c>
      <c r="C8" s="540"/>
      <c r="D8" s="541"/>
      <c r="E8" s="542"/>
      <c r="F8" s="540">
        <v>2</v>
      </c>
      <c r="G8" s="543"/>
      <c r="H8" s="544"/>
      <c r="I8" s="540">
        <v>2</v>
      </c>
      <c r="J8" s="541">
        <v>0</v>
      </c>
      <c r="K8" s="545">
        <v>0</v>
      </c>
      <c r="L8" s="546">
        <v>2</v>
      </c>
      <c r="M8" s="547"/>
      <c r="N8" s="542" t="s">
        <v>148</v>
      </c>
      <c r="O8" s="548">
        <v>20</v>
      </c>
      <c r="P8" s="546">
        <v>50</v>
      </c>
      <c r="Q8" s="540">
        <v>10</v>
      </c>
      <c r="R8" s="541">
        <v>0</v>
      </c>
      <c r="S8" s="541">
        <v>10</v>
      </c>
      <c r="T8" s="541">
        <v>0</v>
      </c>
      <c r="U8" s="541">
        <v>30</v>
      </c>
      <c r="V8" s="544">
        <v>0</v>
      </c>
      <c r="W8" s="540"/>
      <c r="X8" s="541"/>
      <c r="Y8" s="541"/>
      <c r="Z8" s="541"/>
      <c r="AA8" s="541"/>
      <c r="AB8" s="544"/>
      <c r="AC8" s="540">
        <v>10</v>
      </c>
      <c r="AD8" s="541"/>
      <c r="AE8" s="542">
        <v>10</v>
      </c>
      <c r="AF8" s="542"/>
      <c r="AG8" s="541">
        <v>30</v>
      </c>
      <c r="AH8" s="542"/>
      <c r="AI8" s="546" t="s">
        <v>151</v>
      </c>
    </row>
    <row r="9" spans="1:35" ht="28.5" customHeight="1">
      <c r="A9" s="538">
        <v>3</v>
      </c>
      <c r="B9" s="539" t="s">
        <v>189</v>
      </c>
      <c r="C9" s="540"/>
      <c r="D9" s="541"/>
      <c r="E9" s="542"/>
      <c r="F9" s="540">
        <v>1.5</v>
      </c>
      <c r="G9" s="543"/>
      <c r="H9" s="544"/>
      <c r="I9" s="540">
        <v>1.5</v>
      </c>
      <c r="J9" s="541">
        <v>0</v>
      </c>
      <c r="K9" s="545">
        <v>0</v>
      </c>
      <c r="L9" s="546">
        <v>1.5</v>
      </c>
      <c r="M9" s="547"/>
      <c r="N9" s="542" t="s">
        <v>153</v>
      </c>
      <c r="O9" s="548">
        <v>20</v>
      </c>
      <c r="P9" s="546">
        <v>25</v>
      </c>
      <c r="Q9" s="540">
        <v>10</v>
      </c>
      <c r="R9" s="541">
        <v>0</v>
      </c>
      <c r="S9" s="541">
        <v>10</v>
      </c>
      <c r="T9" s="541">
        <v>0</v>
      </c>
      <c r="U9" s="541">
        <v>5</v>
      </c>
      <c r="V9" s="544">
        <v>0</v>
      </c>
      <c r="W9" s="540"/>
      <c r="X9" s="541"/>
      <c r="Y9" s="541"/>
      <c r="Z9" s="541"/>
      <c r="AA9" s="541"/>
      <c r="AB9" s="544"/>
      <c r="AC9" s="540">
        <v>10</v>
      </c>
      <c r="AD9" s="541"/>
      <c r="AE9" s="542">
        <v>10</v>
      </c>
      <c r="AF9" s="542"/>
      <c r="AG9" s="541">
        <v>5</v>
      </c>
      <c r="AH9" s="542"/>
      <c r="AI9" s="546" t="s">
        <v>35</v>
      </c>
    </row>
    <row r="10" spans="1:35" ht="41.25" customHeight="1">
      <c r="A10" s="362">
        <v>4</v>
      </c>
      <c r="B10" s="549" t="s">
        <v>154</v>
      </c>
      <c r="C10" s="540"/>
      <c r="D10" s="541"/>
      <c r="E10" s="542"/>
      <c r="F10" s="540">
        <v>2</v>
      </c>
      <c r="G10" s="543"/>
      <c r="H10" s="544"/>
      <c r="I10" s="540">
        <v>2</v>
      </c>
      <c r="J10" s="541">
        <v>0</v>
      </c>
      <c r="K10" s="545">
        <v>0</v>
      </c>
      <c r="L10" s="546">
        <v>2</v>
      </c>
      <c r="M10" s="547"/>
      <c r="N10" s="542" t="s">
        <v>148</v>
      </c>
      <c r="O10" s="548">
        <v>45</v>
      </c>
      <c r="P10" s="546">
        <v>50</v>
      </c>
      <c r="Q10" s="540">
        <v>15</v>
      </c>
      <c r="R10" s="541">
        <v>15</v>
      </c>
      <c r="S10" s="541">
        <v>15</v>
      </c>
      <c r="T10" s="541">
        <v>0</v>
      </c>
      <c r="U10" s="541">
        <v>5</v>
      </c>
      <c r="V10" s="544">
        <v>0</v>
      </c>
      <c r="W10" s="540"/>
      <c r="X10" s="541"/>
      <c r="Y10" s="541"/>
      <c r="Z10" s="541"/>
      <c r="AA10" s="541"/>
      <c r="AB10" s="544"/>
      <c r="AC10" s="540">
        <v>15</v>
      </c>
      <c r="AD10" s="541">
        <v>15</v>
      </c>
      <c r="AE10" s="542">
        <v>15</v>
      </c>
      <c r="AF10" s="542"/>
      <c r="AG10" s="541">
        <v>5</v>
      </c>
      <c r="AH10" s="542"/>
      <c r="AI10" s="550" t="s">
        <v>36</v>
      </c>
    </row>
    <row r="11" spans="1:35" ht="39.75" customHeight="1">
      <c r="A11" s="331">
        <v>5</v>
      </c>
      <c r="B11" s="551" t="s">
        <v>190</v>
      </c>
      <c r="C11" s="323">
        <v>3</v>
      </c>
      <c r="D11" s="324"/>
      <c r="E11" s="325"/>
      <c r="F11" s="323">
        <v>3</v>
      </c>
      <c r="G11" s="326"/>
      <c r="H11" s="327"/>
      <c r="I11" s="328">
        <v>6</v>
      </c>
      <c r="J11" s="329">
        <v>0</v>
      </c>
      <c r="K11" s="330">
        <v>0</v>
      </c>
      <c r="L11" s="331">
        <v>6</v>
      </c>
      <c r="M11" s="337"/>
      <c r="N11" s="325" t="s">
        <v>148</v>
      </c>
      <c r="O11" s="473">
        <v>90</v>
      </c>
      <c r="P11" s="331">
        <v>155</v>
      </c>
      <c r="Q11" s="328">
        <v>0</v>
      </c>
      <c r="R11" s="329">
        <v>20</v>
      </c>
      <c r="S11" s="329">
        <v>70</v>
      </c>
      <c r="T11" s="329">
        <v>0</v>
      </c>
      <c r="U11" s="329">
        <v>65</v>
      </c>
      <c r="V11" s="336">
        <v>0</v>
      </c>
      <c r="W11" s="323"/>
      <c r="X11" s="324">
        <v>10</v>
      </c>
      <c r="Y11" s="324">
        <v>30</v>
      </c>
      <c r="Z11" s="324"/>
      <c r="AA11" s="324">
        <v>40</v>
      </c>
      <c r="AB11" s="327"/>
      <c r="AC11" s="323"/>
      <c r="AD11" s="324">
        <v>10</v>
      </c>
      <c r="AE11" s="325">
        <v>40</v>
      </c>
      <c r="AF11" s="325"/>
      <c r="AG11" s="324">
        <v>25</v>
      </c>
      <c r="AH11" s="325"/>
      <c r="AI11" s="552" t="s">
        <v>31</v>
      </c>
    </row>
    <row r="12" spans="1:35" ht="39" customHeight="1">
      <c r="A12" s="331">
        <v>6</v>
      </c>
      <c r="B12" s="551" t="s">
        <v>155</v>
      </c>
      <c r="C12" s="323">
        <v>3.5</v>
      </c>
      <c r="D12" s="324"/>
      <c r="E12" s="325"/>
      <c r="F12" s="323"/>
      <c r="G12" s="326"/>
      <c r="H12" s="325"/>
      <c r="I12" s="328">
        <v>3.5</v>
      </c>
      <c r="J12" s="329">
        <v>0</v>
      </c>
      <c r="K12" s="330">
        <v>0</v>
      </c>
      <c r="L12" s="331">
        <v>3.5</v>
      </c>
      <c r="M12" s="337" t="s">
        <v>153</v>
      </c>
      <c r="N12" s="325"/>
      <c r="O12" s="473">
        <v>30</v>
      </c>
      <c r="P12" s="331">
        <v>90</v>
      </c>
      <c r="Q12" s="328">
        <v>15</v>
      </c>
      <c r="R12" s="329">
        <v>10</v>
      </c>
      <c r="S12" s="329">
        <v>5</v>
      </c>
      <c r="T12" s="329">
        <v>0</v>
      </c>
      <c r="U12" s="329">
        <v>60</v>
      </c>
      <c r="V12" s="336">
        <v>0</v>
      </c>
      <c r="W12" s="323">
        <v>15</v>
      </c>
      <c r="X12" s="324">
        <v>10</v>
      </c>
      <c r="Y12" s="324">
        <v>5</v>
      </c>
      <c r="Z12" s="324"/>
      <c r="AA12" s="324">
        <v>60</v>
      </c>
      <c r="AB12" s="327"/>
      <c r="AC12" s="323"/>
      <c r="AD12" s="324"/>
      <c r="AE12" s="325"/>
      <c r="AF12" s="325"/>
      <c r="AG12" s="324"/>
      <c r="AH12" s="325"/>
      <c r="AI12" s="552" t="s">
        <v>156</v>
      </c>
    </row>
    <row r="13" spans="1:35" ht="30" customHeight="1">
      <c r="A13" s="331">
        <v>7</v>
      </c>
      <c r="B13" s="551" t="s">
        <v>191</v>
      </c>
      <c r="C13" s="323"/>
      <c r="D13" s="324"/>
      <c r="E13" s="325"/>
      <c r="F13" s="323">
        <v>4</v>
      </c>
      <c r="G13" s="326"/>
      <c r="H13" s="325"/>
      <c r="I13" s="328">
        <v>4</v>
      </c>
      <c r="J13" s="329">
        <v>0</v>
      </c>
      <c r="K13" s="330">
        <v>0</v>
      </c>
      <c r="L13" s="331">
        <v>4</v>
      </c>
      <c r="M13" s="337"/>
      <c r="N13" s="325" t="s">
        <v>153</v>
      </c>
      <c r="O13" s="473">
        <v>35</v>
      </c>
      <c r="P13" s="331">
        <v>100</v>
      </c>
      <c r="Q13" s="328">
        <v>20</v>
      </c>
      <c r="R13" s="329">
        <v>10</v>
      </c>
      <c r="S13" s="329">
        <v>5</v>
      </c>
      <c r="T13" s="329">
        <v>0</v>
      </c>
      <c r="U13" s="329">
        <v>65</v>
      </c>
      <c r="V13" s="336">
        <v>0</v>
      </c>
      <c r="W13" s="323"/>
      <c r="X13" s="324"/>
      <c r="Y13" s="324"/>
      <c r="Z13" s="324"/>
      <c r="AA13" s="324"/>
      <c r="AB13" s="327"/>
      <c r="AC13" s="323">
        <v>20</v>
      </c>
      <c r="AD13" s="337">
        <v>10</v>
      </c>
      <c r="AE13" s="324">
        <v>5</v>
      </c>
      <c r="AF13" s="324"/>
      <c r="AG13" s="324">
        <v>65</v>
      </c>
      <c r="AH13" s="325"/>
      <c r="AI13" s="552" t="s">
        <v>158</v>
      </c>
    </row>
    <row r="14" spans="1:35" ht="45" customHeight="1">
      <c r="A14" s="331">
        <v>8</v>
      </c>
      <c r="B14" s="551" t="s">
        <v>159</v>
      </c>
      <c r="C14" s="323">
        <v>3.5</v>
      </c>
      <c r="D14" s="324"/>
      <c r="E14" s="325"/>
      <c r="F14" s="323"/>
      <c r="G14" s="326"/>
      <c r="H14" s="325"/>
      <c r="I14" s="328">
        <v>3.5</v>
      </c>
      <c r="J14" s="329">
        <v>0</v>
      </c>
      <c r="K14" s="330">
        <v>0</v>
      </c>
      <c r="L14" s="331">
        <v>3.5</v>
      </c>
      <c r="M14" s="337" t="s">
        <v>153</v>
      </c>
      <c r="N14" s="325"/>
      <c r="O14" s="473">
        <v>30</v>
      </c>
      <c r="P14" s="331">
        <v>90</v>
      </c>
      <c r="Q14" s="328">
        <v>15</v>
      </c>
      <c r="R14" s="329">
        <v>10</v>
      </c>
      <c r="S14" s="329">
        <v>5</v>
      </c>
      <c r="T14" s="329">
        <v>0</v>
      </c>
      <c r="U14" s="329">
        <v>60</v>
      </c>
      <c r="V14" s="336">
        <v>0</v>
      </c>
      <c r="W14" s="323">
        <v>15</v>
      </c>
      <c r="X14" s="324">
        <v>10</v>
      </c>
      <c r="Y14" s="324">
        <v>5</v>
      </c>
      <c r="Z14" s="324"/>
      <c r="AA14" s="324">
        <v>60</v>
      </c>
      <c r="AB14" s="327"/>
      <c r="AC14" s="323"/>
      <c r="AD14" s="337"/>
      <c r="AE14" s="324"/>
      <c r="AF14" s="324"/>
      <c r="AG14" s="324"/>
      <c r="AH14" s="325"/>
      <c r="AI14" s="552" t="s">
        <v>160</v>
      </c>
    </row>
    <row r="15" spans="1:35" ht="36" customHeight="1">
      <c r="A15" s="331">
        <v>9</v>
      </c>
      <c r="B15" s="553" t="s">
        <v>207</v>
      </c>
      <c r="C15" s="323">
        <v>2</v>
      </c>
      <c r="D15" s="324"/>
      <c r="E15" s="325"/>
      <c r="F15" s="323"/>
      <c r="G15" s="326"/>
      <c r="H15" s="325"/>
      <c r="I15" s="328">
        <v>2</v>
      </c>
      <c r="J15" s="329">
        <v>0</v>
      </c>
      <c r="K15" s="330">
        <v>0</v>
      </c>
      <c r="L15" s="331">
        <v>2</v>
      </c>
      <c r="M15" s="337" t="s">
        <v>148</v>
      </c>
      <c r="N15" s="325"/>
      <c r="O15" s="473">
        <v>30</v>
      </c>
      <c r="P15" s="331">
        <v>50</v>
      </c>
      <c r="Q15" s="328">
        <v>0</v>
      </c>
      <c r="R15" s="329">
        <v>0</v>
      </c>
      <c r="S15" s="329">
        <v>30</v>
      </c>
      <c r="T15" s="329">
        <v>0</v>
      </c>
      <c r="U15" s="329">
        <v>20</v>
      </c>
      <c r="V15" s="336">
        <v>0</v>
      </c>
      <c r="W15" s="323"/>
      <c r="X15" s="324"/>
      <c r="Y15" s="324">
        <v>30</v>
      </c>
      <c r="Z15" s="324"/>
      <c r="AA15" s="324">
        <v>20</v>
      </c>
      <c r="AB15" s="327"/>
      <c r="AC15" s="323"/>
      <c r="AD15" s="337"/>
      <c r="AE15" s="324"/>
      <c r="AF15" s="324"/>
      <c r="AG15" s="324"/>
      <c r="AH15" s="325"/>
      <c r="AI15" s="554" t="s">
        <v>33</v>
      </c>
    </row>
    <row r="16" spans="1:35" ht="35.25" customHeight="1">
      <c r="A16" s="331">
        <v>11</v>
      </c>
      <c r="B16" s="553" t="s">
        <v>192</v>
      </c>
      <c r="C16" s="323">
        <v>2</v>
      </c>
      <c r="D16" s="324"/>
      <c r="E16" s="325"/>
      <c r="F16" s="323"/>
      <c r="G16" s="326"/>
      <c r="H16" s="325"/>
      <c r="I16" s="328">
        <v>2</v>
      </c>
      <c r="J16" s="329">
        <v>0</v>
      </c>
      <c r="K16" s="330">
        <v>0</v>
      </c>
      <c r="L16" s="331">
        <v>2</v>
      </c>
      <c r="M16" s="337" t="s">
        <v>148</v>
      </c>
      <c r="N16" s="325"/>
      <c r="O16" s="473">
        <v>30</v>
      </c>
      <c r="P16" s="331">
        <v>50</v>
      </c>
      <c r="Q16" s="328">
        <v>15</v>
      </c>
      <c r="R16" s="329">
        <v>15</v>
      </c>
      <c r="S16" s="329">
        <v>0</v>
      </c>
      <c r="T16" s="329">
        <v>0</v>
      </c>
      <c r="U16" s="329">
        <v>20</v>
      </c>
      <c r="V16" s="336">
        <v>0</v>
      </c>
      <c r="W16" s="323">
        <v>15</v>
      </c>
      <c r="X16" s="324">
        <v>15</v>
      </c>
      <c r="Y16" s="324"/>
      <c r="Z16" s="324"/>
      <c r="AA16" s="324">
        <v>20</v>
      </c>
      <c r="AB16" s="327"/>
      <c r="AC16" s="323"/>
      <c r="AD16" s="337"/>
      <c r="AE16" s="324"/>
      <c r="AF16" s="324"/>
      <c r="AG16" s="324"/>
      <c r="AH16" s="325"/>
      <c r="AI16" s="554" t="s">
        <v>162</v>
      </c>
    </row>
    <row r="17" spans="1:35" ht="35.25" customHeight="1">
      <c r="A17" s="331">
        <v>12</v>
      </c>
      <c r="B17" s="445" t="s">
        <v>163</v>
      </c>
      <c r="C17" s="479"/>
      <c r="D17" s="324"/>
      <c r="E17" s="325">
        <v>2</v>
      </c>
      <c r="F17" s="323"/>
      <c r="G17" s="324"/>
      <c r="H17" s="327"/>
      <c r="I17" s="328">
        <v>0</v>
      </c>
      <c r="J17" s="329">
        <v>0</v>
      </c>
      <c r="K17" s="330">
        <v>2</v>
      </c>
      <c r="L17" s="331">
        <v>2</v>
      </c>
      <c r="M17" s="337" t="s">
        <v>148</v>
      </c>
      <c r="N17" s="325"/>
      <c r="O17" s="473">
        <v>0</v>
      </c>
      <c r="P17" s="331">
        <v>50</v>
      </c>
      <c r="Q17" s="328">
        <v>0</v>
      </c>
      <c r="R17" s="329">
        <v>0</v>
      </c>
      <c r="S17" s="329">
        <v>0</v>
      </c>
      <c r="T17" s="329">
        <v>0</v>
      </c>
      <c r="U17" s="329">
        <v>0</v>
      </c>
      <c r="V17" s="336">
        <v>50</v>
      </c>
      <c r="W17" s="323"/>
      <c r="X17" s="324"/>
      <c r="Y17" s="324"/>
      <c r="Z17" s="324"/>
      <c r="AA17" s="324"/>
      <c r="AB17" s="327">
        <v>50</v>
      </c>
      <c r="AC17" s="337"/>
      <c r="AD17" s="337"/>
      <c r="AE17" s="337"/>
      <c r="AF17" s="337"/>
      <c r="AG17" s="324"/>
      <c r="AH17" s="325"/>
      <c r="AI17" s="554" t="s">
        <v>164</v>
      </c>
    </row>
    <row r="18" spans="1:35" ht="27" customHeight="1">
      <c r="A18" s="331"/>
      <c r="B18" s="555" t="s">
        <v>193</v>
      </c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7"/>
    </row>
    <row r="19" spans="1:35" ht="48.75" customHeight="1">
      <c r="A19" s="331">
        <v>13</v>
      </c>
      <c r="B19" s="474" t="s">
        <v>194</v>
      </c>
      <c r="C19" s="323">
        <v>4.5</v>
      </c>
      <c r="D19" s="324"/>
      <c r="E19" s="325"/>
      <c r="F19" s="323">
        <v>3.5</v>
      </c>
      <c r="G19" s="324"/>
      <c r="H19" s="325"/>
      <c r="I19" s="328">
        <v>8</v>
      </c>
      <c r="J19" s="329">
        <f aca="true" t="shared" si="0" ref="I19:K28">D19+G19</f>
        <v>0</v>
      </c>
      <c r="K19" s="330">
        <f t="shared" si="0"/>
        <v>0</v>
      </c>
      <c r="L19" s="331">
        <v>8</v>
      </c>
      <c r="M19" s="337"/>
      <c r="N19" s="325" t="s">
        <v>153</v>
      </c>
      <c r="O19" s="473">
        <f>SUM(Q19:T19)</f>
        <v>120</v>
      </c>
      <c r="P19" s="331">
        <f>SUM(Q19:V19)</f>
        <v>200</v>
      </c>
      <c r="Q19" s="328">
        <f>W19+AC19</f>
        <v>30</v>
      </c>
      <c r="R19" s="329">
        <f>X19+AD19</f>
        <v>30</v>
      </c>
      <c r="S19" s="329">
        <f>Y19+AE19</f>
        <v>60</v>
      </c>
      <c r="T19" s="329">
        <f>Z19+AF19</f>
        <v>0</v>
      </c>
      <c r="U19" s="329">
        <v>80</v>
      </c>
      <c r="V19" s="336">
        <f aca="true" t="shared" si="1" ref="V19:V28">AB19+AH19</f>
        <v>0</v>
      </c>
      <c r="W19" s="323">
        <v>30</v>
      </c>
      <c r="X19" s="337">
        <v>10</v>
      </c>
      <c r="Y19" s="337">
        <v>30</v>
      </c>
      <c r="Z19" s="337"/>
      <c r="AA19" s="324">
        <v>45</v>
      </c>
      <c r="AB19" s="327"/>
      <c r="AC19" s="323"/>
      <c r="AD19" s="337">
        <v>20</v>
      </c>
      <c r="AE19" s="337">
        <v>30</v>
      </c>
      <c r="AF19" s="337"/>
      <c r="AG19" s="324">
        <v>35</v>
      </c>
      <c r="AH19" s="325"/>
      <c r="AI19" s="558" t="s">
        <v>31</v>
      </c>
    </row>
    <row r="20" spans="1:35" ht="46.5" customHeight="1">
      <c r="A20" s="331">
        <v>14</v>
      </c>
      <c r="B20" s="474" t="s">
        <v>195</v>
      </c>
      <c r="C20" s="337">
        <v>1.5</v>
      </c>
      <c r="D20" s="324"/>
      <c r="E20" s="325"/>
      <c r="F20" s="323"/>
      <c r="G20" s="324"/>
      <c r="H20" s="325"/>
      <c r="I20" s="328">
        <v>1.5</v>
      </c>
      <c r="J20" s="329">
        <f t="shared" si="0"/>
        <v>0</v>
      </c>
      <c r="K20" s="330">
        <f t="shared" si="0"/>
        <v>0</v>
      </c>
      <c r="L20" s="331">
        <f>SUM(I20:K20)</f>
        <v>1.5</v>
      </c>
      <c r="M20" s="337" t="s">
        <v>153</v>
      </c>
      <c r="N20" s="325"/>
      <c r="O20" s="473">
        <f>SUM(Q20:T20)</f>
        <v>20</v>
      </c>
      <c r="P20" s="331">
        <f>SUM(Q20:V20)</f>
        <v>40</v>
      </c>
      <c r="Q20" s="328">
        <v>15</v>
      </c>
      <c r="R20" s="329">
        <f>X20+AD20</f>
        <v>0</v>
      </c>
      <c r="S20" s="329">
        <v>5</v>
      </c>
      <c r="T20" s="329">
        <f aca="true" t="shared" si="2" ref="T20:T28">Z20+AF20</f>
        <v>0</v>
      </c>
      <c r="U20" s="329">
        <v>20</v>
      </c>
      <c r="V20" s="336">
        <f t="shared" si="1"/>
        <v>0</v>
      </c>
      <c r="W20" s="323">
        <v>15</v>
      </c>
      <c r="X20" s="337"/>
      <c r="Y20" s="337">
        <v>5</v>
      </c>
      <c r="Z20" s="337"/>
      <c r="AA20" s="324">
        <v>20</v>
      </c>
      <c r="AB20" s="327"/>
      <c r="AC20" s="323"/>
      <c r="AD20" s="337"/>
      <c r="AE20" s="337"/>
      <c r="AF20" s="337"/>
      <c r="AG20" s="324"/>
      <c r="AH20" s="325"/>
      <c r="AI20" s="554" t="s">
        <v>32</v>
      </c>
    </row>
    <row r="21" spans="1:35" ht="39" customHeight="1">
      <c r="A21" s="331">
        <v>15</v>
      </c>
      <c r="B21" s="474" t="s">
        <v>196</v>
      </c>
      <c r="C21" s="323">
        <v>1.5</v>
      </c>
      <c r="D21" s="324"/>
      <c r="E21" s="325"/>
      <c r="F21" s="323"/>
      <c r="G21" s="326"/>
      <c r="H21" s="327"/>
      <c r="I21" s="328">
        <v>1.5</v>
      </c>
      <c r="J21" s="329" t="s">
        <v>170</v>
      </c>
      <c r="K21" s="330">
        <f t="shared" si="0"/>
        <v>0</v>
      </c>
      <c r="L21" s="331">
        <v>1.5</v>
      </c>
      <c r="M21" s="559" t="s">
        <v>148</v>
      </c>
      <c r="N21" s="325"/>
      <c r="O21" s="473">
        <f>SUM(Q21:T21)</f>
        <v>30</v>
      </c>
      <c r="P21" s="331">
        <v>40</v>
      </c>
      <c r="Q21" s="328">
        <v>30</v>
      </c>
      <c r="R21" s="329">
        <f>X21+AD21</f>
        <v>0</v>
      </c>
      <c r="S21" s="329">
        <v>0</v>
      </c>
      <c r="T21" s="329">
        <f t="shared" si="2"/>
        <v>0</v>
      </c>
      <c r="U21" s="329">
        <v>10</v>
      </c>
      <c r="V21" s="336">
        <f t="shared" si="1"/>
        <v>0</v>
      </c>
      <c r="W21" s="323">
        <v>30</v>
      </c>
      <c r="X21" s="324"/>
      <c r="Y21" s="324"/>
      <c r="Z21" s="324"/>
      <c r="AA21" s="324">
        <v>10</v>
      </c>
      <c r="AB21" s="327"/>
      <c r="AC21" s="323"/>
      <c r="AD21" s="337"/>
      <c r="AE21" s="337"/>
      <c r="AF21" s="337"/>
      <c r="AG21" s="324"/>
      <c r="AH21" s="325"/>
      <c r="AI21" s="554" t="s">
        <v>34</v>
      </c>
    </row>
    <row r="22" spans="1:35" ht="48.75" customHeight="1">
      <c r="A22" s="331">
        <v>16</v>
      </c>
      <c r="B22" s="474" t="s">
        <v>197</v>
      </c>
      <c r="C22" s="337">
        <v>3.5</v>
      </c>
      <c r="D22" s="324"/>
      <c r="E22" s="325"/>
      <c r="F22" s="323"/>
      <c r="G22" s="325"/>
      <c r="H22" s="327"/>
      <c r="I22" s="328">
        <f>C22+F22</f>
        <v>3.5</v>
      </c>
      <c r="J22" s="329">
        <f t="shared" si="0"/>
        <v>0</v>
      </c>
      <c r="K22" s="330">
        <f t="shared" si="0"/>
        <v>0</v>
      </c>
      <c r="L22" s="331">
        <f aca="true" t="shared" si="3" ref="L22:L28">SUM(I22:K22)</f>
        <v>3.5</v>
      </c>
      <c r="M22" s="337" t="s">
        <v>148</v>
      </c>
      <c r="N22" s="325"/>
      <c r="O22" s="473">
        <f aca="true" t="shared" si="4" ref="O22:O28">SUM(Q22:T22)</f>
        <v>45</v>
      </c>
      <c r="P22" s="331">
        <f aca="true" t="shared" si="5" ref="P22:P28">SUM(Q22:V22)</f>
        <v>90</v>
      </c>
      <c r="Q22" s="328">
        <v>15</v>
      </c>
      <c r="R22" s="329">
        <v>15</v>
      </c>
      <c r="S22" s="329">
        <v>15</v>
      </c>
      <c r="T22" s="329">
        <f t="shared" si="2"/>
        <v>0</v>
      </c>
      <c r="U22" s="329">
        <f>AA22+AG22</f>
        <v>45</v>
      </c>
      <c r="V22" s="336">
        <f t="shared" si="1"/>
        <v>0</v>
      </c>
      <c r="W22" s="323">
        <v>15</v>
      </c>
      <c r="X22" s="324">
        <v>15</v>
      </c>
      <c r="Y22" s="324">
        <v>15</v>
      </c>
      <c r="Z22" s="324"/>
      <c r="AA22" s="324">
        <v>45</v>
      </c>
      <c r="AB22" s="327"/>
      <c r="AC22" s="323"/>
      <c r="AD22" s="337"/>
      <c r="AE22" s="337"/>
      <c r="AF22" s="337"/>
      <c r="AG22" s="324"/>
      <c r="AH22" s="325"/>
      <c r="AI22" s="554" t="s">
        <v>31</v>
      </c>
    </row>
    <row r="23" spans="1:35" ht="66" customHeight="1">
      <c r="A23" s="331">
        <v>17</v>
      </c>
      <c r="B23" s="474" t="s">
        <v>198</v>
      </c>
      <c r="C23" s="337"/>
      <c r="D23" s="324"/>
      <c r="E23" s="325"/>
      <c r="F23" s="323">
        <v>1</v>
      </c>
      <c r="G23" s="324"/>
      <c r="H23" s="327"/>
      <c r="I23" s="328">
        <v>1</v>
      </c>
      <c r="J23" s="329">
        <f t="shared" si="0"/>
        <v>0</v>
      </c>
      <c r="K23" s="330">
        <f t="shared" si="0"/>
        <v>0</v>
      </c>
      <c r="L23" s="331">
        <f t="shared" si="3"/>
        <v>1</v>
      </c>
      <c r="M23" s="337"/>
      <c r="N23" s="325" t="s">
        <v>148</v>
      </c>
      <c r="O23" s="473">
        <f t="shared" si="4"/>
        <v>15</v>
      </c>
      <c r="P23" s="331">
        <f t="shared" si="5"/>
        <v>25</v>
      </c>
      <c r="Q23" s="328">
        <v>15</v>
      </c>
      <c r="R23" s="329">
        <v>0</v>
      </c>
      <c r="S23" s="329">
        <f>Y23+AE23</f>
        <v>0</v>
      </c>
      <c r="T23" s="329">
        <f t="shared" si="2"/>
        <v>0</v>
      </c>
      <c r="U23" s="329">
        <v>10</v>
      </c>
      <c r="V23" s="336">
        <f t="shared" si="1"/>
        <v>0</v>
      </c>
      <c r="W23" s="323"/>
      <c r="X23" s="324"/>
      <c r="Y23" s="324"/>
      <c r="Z23" s="324"/>
      <c r="AA23" s="324"/>
      <c r="AB23" s="327"/>
      <c r="AC23" s="323">
        <v>15</v>
      </c>
      <c r="AD23" s="337">
        <v>0</v>
      </c>
      <c r="AE23" s="337"/>
      <c r="AF23" s="337"/>
      <c r="AG23" s="324">
        <v>10</v>
      </c>
      <c r="AH23" s="325"/>
      <c r="AI23" s="552" t="s">
        <v>31</v>
      </c>
    </row>
    <row r="24" spans="1:35" ht="45" customHeight="1">
      <c r="A24" s="331">
        <v>18</v>
      </c>
      <c r="B24" s="560" t="s">
        <v>199</v>
      </c>
      <c r="C24" s="337"/>
      <c r="D24" s="324"/>
      <c r="E24" s="325"/>
      <c r="F24" s="323">
        <v>4</v>
      </c>
      <c r="G24" s="324"/>
      <c r="H24" s="327"/>
      <c r="I24" s="328">
        <v>4</v>
      </c>
      <c r="J24" s="329">
        <f t="shared" si="0"/>
        <v>0</v>
      </c>
      <c r="K24" s="330">
        <f t="shared" si="0"/>
        <v>0</v>
      </c>
      <c r="L24" s="331">
        <f t="shared" si="3"/>
        <v>4</v>
      </c>
      <c r="M24" s="337"/>
      <c r="N24" s="325" t="s">
        <v>148</v>
      </c>
      <c r="O24" s="473">
        <f t="shared" si="4"/>
        <v>60</v>
      </c>
      <c r="P24" s="331">
        <f t="shared" si="5"/>
        <v>100</v>
      </c>
      <c r="Q24" s="328">
        <f>W24+AC24</f>
        <v>20</v>
      </c>
      <c r="R24" s="329">
        <f>X24+AD24</f>
        <v>20</v>
      </c>
      <c r="S24" s="329">
        <f>Y24+AE24</f>
        <v>20</v>
      </c>
      <c r="T24" s="329">
        <f t="shared" si="2"/>
        <v>0</v>
      </c>
      <c r="U24" s="329">
        <v>40</v>
      </c>
      <c r="V24" s="336">
        <f t="shared" si="1"/>
        <v>0</v>
      </c>
      <c r="W24" s="323"/>
      <c r="X24" s="324"/>
      <c r="Y24" s="324"/>
      <c r="Z24" s="324"/>
      <c r="AA24" s="324"/>
      <c r="AB24" s="327"/>
      <c r="AC24" s="323">
        <v>20</v>
      </c>
      <c r="AD24" s="337">
        <v>20</v>
      </c>
      <c r="AE24" s="337">
        <v>20</v>
      </c>
      <c r="AF24" s="337"/>
      <c r="AG24" s="324">
        <v>40</v>
      </c>
      <c r="AH24" s="325"/>
      <c r="AI24" s="552" t="s">
        <v>162</v>
      </c>
    </row>
    <row r="25" spans="1:35" ht="47.25" customHeight="1">
      <c r="A25" s="331">
        <v>19</v>
      </c>
      <c r="B25" s="560" t="s">
        <v>200</v>
      </c>
      <c r="C25" s="323"/>
      <c r="D25" s="324"/>
      <c r="E25" s="325"/>
      <c r="F25" s="323">
        <v>2</v>
      </c>
      <c r="G25" s="326"/>
      <c r="H25" s="327"/>
      <c r="I25" s="328">
        <f t="shared" si="0"/>
        <v>2</v>
      </c>
      <c r="J25" s="329">
        <f t="shared" si="0"/>
        <v>0</v>
      </c>
      <c r="K25" s="330">
        <f t="shared" si="0"/>
        <v>0</v>
      </c>
      <c r="L25" s="331">
        <f t="shared" si="3"/>
        <v>2</v>
      </c>
      <c r="M25" s="337"/>
      <c r="N25" s="325" t="s">
        <v>148</v>
      </c>
      <c r="O25" s="473">
        <f t="shared" si="4"/>
        <v>20</v>
      </c>
      <c r="P25" s="331">
        <f t="shared" si="5"/>
        <v>50</v>
      </c>
      <c r="Q25" s="328">
        <v>10</v>
      </c>
      <c r="R25" s="329">
        <f>X25+AD25</f>
        <v>0</v>
      </c>
      <c r="S25" s="329">
        <v>10</v>
      </c>
      <c r="T25" s="329">
        <f t="shared" si="2"/>
        <v>0</v>
      </c>
      <c r="U25" s="329">
        <v>30</v>
      </c>
      <c r="V25" s="336">
        <f t="shared" si="1"/>
        <v>0</v>
      </c>
      <c r="W25" s="323"/>
      <c r="X25" s="324"/>
      <c r="Y25" s="324"/>
      <c r="Z25" s="324"/>
      <c r="AA25" s="324"/>
      <c r="AB25" s="327"/>
      <c r="AC25" s="323">
        <v>10</v>
      </c>
      <c r="AD25" s="337"/>
      <c r="AE25" s="337">
        <v>10</v>
      </c>
      <c r="AF25" s="337"/>
      <c r="AG25" s="324">
        <v>30</v>
      </c>
      <c r="AH25" s="325"/>
      <c r="AI25" s="561" t="s">
        <v>36</v>
      </c>
    </row>
    <row r="26" spans="1:35" ht="63" customHeight="1">
      <c r="A26" s="331">
        <v>20</v>
      </c>
      <c r="B26" s="560" t="s">
        <v>201</v>
      </c>
      <c r="C26" s="323"/>
      <c r="D26" s="324"/>
      <c r="E26" s="325"/>
      <c r="F26" s="323">
        <v>2</v>
      </c>
      <c r="G26" s="326"/>
      <c r="H26" s="327"/>
      <c r="I26" s="328">
        <v>2</v>
      </c>
      <c r="J26" s="329">
        <f t="shared" si="0"/>
        <v>0</v>
      </c>
      <c r="K26" s="330">
        <f t="shared" si="0"/>
        <v>0</v>
      </c>
      <c r="L26" s="331">
        <v>2</v>
      </c>
      <c r="M26" s="337"/>
      <c r="N26" s="325" t="s">
        <v>148</v>
      </c>
      <c r="O26" s="473">
        <f t="shared" si="4"/>
        <v>25</v>
      </c>
      <c r="P26" s="331">
        <f t="shared" si="5"/>
        <v>50</v>
      </c>
      <c r="Q26" s="328">
        <f>W26+AC26</f>
        <v>10</v>
      </c>
      <c r="R26" s="329">
        <f>X26+AD26</f>
        <v>10</v>
      </c>
      <c r="S26" s="329">
        <f>Y26+AE26</f>
        <v>5</v>
      </c>
      <c r="T26" s="329">
        <f t="shared" si="2"/>
        <v>0</v>
      </c>
      <c r="U26" s="329">
        <v>25</v>
      </c>
      <c r="V26" s="336">
        <f t="shared" si="1"/>
        <v>0</v>
      </c>
      <c r="W26" s="323"/>
      <c r="X26" s="324"/>
      <c r="Y26" s="324"/>
      <c r="Z26" s="324"/>
      <c r="AA26" s="324"/>
      <c r="AB26" s="327"/>
      <c r="AC26" s="323">
        <v>10</v>
      </c>
      <c r="AD26" s="337">
        <v>10</v>
      </c>
      <c r="AE26" s="337">
        <v>5</v>
      </c>
      <c r="AF26" s="337"/>
      <c r="AG26" s="324">
        <v>25</v>
      </c>
      <c r="AH26" s="325"/>
      <c r="AI26" s="554" t="s">
        <v>177</v>
      </c>
    </row>
    <row r="27" spans="1:35" ht="48.75" customHeight="1">
      <c r="A27" s="331">
        <v>21</v>
      </c>
      <c r="B27" s="474" t="s">
        <v>202</v>
      </c>
      <c r="C27" s="323">
        <v>3</v>
      </c>
      <c r="D27" s="324"/>
      <c r="E27" s="325"/>
      <c r="F27" s="323"/>
      <c r="G27" s="326"/>
      <c r="H27" s="327"/>
      <c r="I27" s="328">
        <v>3</v>
      </c>
      <c r="J27" s="329">
        <f t="shared" si="0"/>
        <v>0</v>
      </c>
      <c r="K27" s="330">
        <f t="shared" si="0"/>
        <v>0</v>
      </c>
      <c r="L27" s="331">
        <v>3</v>
      </c>
      <c r="M27" s="337" t="s">
        <v>148</v>
      </c>
      <c r="N27" s="325"/>
      <c r="O27" s="473">
        <f t="shared" si="4"/>
        <v>45</v>
      </c>
      <c r="P27" s="331">
        <f t="shared" si="5"/>
        <v>75</v>
      </c>
      <c r="Q27" s="328">
        <v>15</v>
      </c>
      <c r="R27" s="329">
        <f>X27+AD27</f>
        <v>0</v>
      </c>
      <c r="S27" s="329">
        <v>30</v>
      </c>
      <c r="T27" s="329">
        <f t="shared" si="2"/>
        <v>0</v>
      </c>
      <c r="U27" s="329">
        <v>30</v>
      </c>
      <c r="V27" s="336">
        <f t="shared" si="1"/>
        <v>0</v>
      </c>
      <c r="W27" s="323">
        <v>15</v>
      </c>
      <c r="X27" s="324"/>
      <c r="Y27" s="324">
        <v>30</v>
      </c>
      <c r="Z27" s="324"/>
      <c r="AA27" s="324">
        <v>30</v>
      </c>
      <c r="AB27" s="327"/>
      <c r="AC27" s="323"/>
      <c r="AD27" s="337"/>
      <c r="AE27" s="337"/>
      <c r="AF27" s="337"/>
      <c r="AG27" s="324"/>
      <c r="AH27" s="325"/>
      <c r="AI27" s="561" t="s">
        <v>36</v>
      </c>
    </row>
    <row r="28" spans="1:35" ht="36.75" customHeight="1" thickBot="1">
      <c r="A28" s="331">
        <v>22</v>
      </c>
      <c r="B28" s="474" t="s">
        <v>203</v>
      </c>
      <c r="C28" s="323">
        <v>1</v>
      </c>
      <c r="D28" s="324"/>
      <c r="E28" s="327"/>
      <c r="F28" s="337"/>
      <c r="G28" s="324"/>
      <c r="H28" s="325"/>
      <c r="I28" s="328">
        <f t="shared" si="0"/>
        <v>1</v>
      </c>
      <c r="J28" s="329">
        <f t="shared" si="0"/>
        <v>0</v>
      </c>
      <c r="K28" s="330">
        <f t="shared" si="0"/>
        <v>0</v>
      </c>
      <c r="L28" s="331">
        <f t="shared" si="3"/>
        <v>1</v>
      </c>
      <c r="M28" s="337" t="s">
        <v>148</v>
      </c>
      <c r="N28" s="325"/>
      <c r="O28" s="473">
        <f t="shared" si="4"/>
        <v>15</v>
      </c>
      <c r="P28" s="331">
        <f t="shared" si="5"/>
        <v>25</v>
      </c>
      <c r="Q28" s="328">
        <v>15</v>
      </c>
      <c r="R28" s="329">
        <v>0</v>
      </c>
      <c r="S28" s="329">
        <v>0</v>
      </c>
      <c r="T28" s="329">
        <f t="shared" si="2"/>
        <v>0</v>
      </c>
      <c r="U28" s="329">
        <v>10</v>
      </c>
      <c r="V28" s="336">
        <f t="shared" si="1"/>
        <v>0</v>
      </c>
      <c r="W28" s="323">
        <v>15</v>
      </c>
      <c r="X28" s="324">
        <v>0</v>
      </c>
      <c r="Y28" s="324"/>
      <c r="Z28" s="324"/>
      <c r="AA28" s="324">
        <v>10</v>
      </c>
      <c r="AB28" s="327"/>
      <c r="AC28" s="337"/>
      <c r="AD28" s="324"/>
      <c r="AE28" s="324"/>
      <c r="AF28" s="324"/>
      <c r="AG28" s="324"/>
      <c r="AH28" s="325"/>
      <c r="AI28" s="552" t="s">
        <v>31</v>
      </c>
    </row>
    <row r="29" spans="1:35" ht="16.5" thickBot="1">
      <c r="A29" s="818" t="s">
        <v>6</v>
      </c>
      <c r="B29" s="820"/>
      <c r="C29" s="563">
        <f aca="true" t="shared" si="6" ref="C29:L29">SUM(C7:C28)</f>
        <v>32</v>
      </c>
      <c r="D29" s="564">
        <f t="shared" si="6"/>
        <v>0</v>
      </c>
      <c r="E29" s="565">
        <f t="shared" si="6"/>
        <v>2</v>
      </c>
      <c r="F29" s="563">
        <f t="shared" si="6"/>
        <v>26</v>
      </c>
      <c r="G29" s="563">
        <f t="shared" si="6"/>
        <v>0</v>
      </c>
      <c r="H29" s="563">
        <f t="shared" si="6"/>
        <v>0</v>
      </c>
      <c r="I29" s="563">
        <f t="shared" si="6"/>
        <v>58</v>
      </c>
      <c r="J29" s="563">
        <f t="shared" si="6"/>
        <v>0</v>
      </c>
      <c r="K29" s="563">
        <f t="shared" si="6"/>
        <v>2</v>
      </c>
      <c r="L29" s="563">
        <f t="shared" si="6"/>
        <v>60</v>
      </c>
      <c r="M29" s="566">
        <f>COUNTIF(M7:M28,"EGZ")</f>
        <v>3</v>
      </c>
      <c r="N29" s="563">
        <f>COUNTIF(N7:N28,"EGZ")</f>
        <v>3</v>
      </c>
      <c r="O29" s="567">
        <f aca="true" t="shared" si="7" ref="O29:AH29">SUM(O7:O28)</f>
        <v>785</v>
      </c>
      <c r="P29" s="568">
        <f t="shared" si="7"/>
        <v>1505</v>
      </c>
      <c r="Q29" s="568">
        <f t="shared" si="7"/>
        <v>305</v>
      </c>
      <c r="R29" s="568">
        <f t="shared" si="7"/>
        <v>185</v>
      </c>
      <c r="S29" s="568">
        <f t="shared" si="7"/>
        <v>295</v>
      </c>
      <c r="T29" s="568">
        <f t="shared" si="7"/>
        <v>0</v>
      </c>
      <c r="U29" s="568">
        <f t="shared" si="7"/>
        <v>670</v>
      </c>
      <c r="V29" s="568">
        <f t="shared" si="7"/>
        <v>50</v>
      </c>
      <c r="W29" s="569">
        <f t="shared" si="7"/>
        <v>185</v>
      </c>
      <c r="X29" s="562">
        <f t="shared" si="7"/>
        <v>90</v>
      </c>
      <c r="Y29" s="562">
        <f t="shared" si="7"/>
        <v>150</v>
      </c>
      <c r="Z29" s="562">
        <f t="shared" si="7"/>
        <v>0</v>
      </c>
      <c r="AA29" s="562">
        <f t="shared" si="7"/>
        <v>390</v>
      </c>
      <c r="AB29" s="562">
        <f t="shared" si="7"/>
        <v>50</v>
      </c>
      <c r="AC29" s="562">
        <f t="shared" si="7"/>
        <v>120</v>
      </c>
      <c r="AD29" s="562">
        <f t="shared" si="7"/>
        <v>95</v>
      </c>
      <c r="AE29" s="562">
        <f t="shared" si="7"/>
        <v>145</v>
      </c>
      <c r="AF29" s="562">
        <f t="shared" si="7"/>
        <v>0</v>
      </c>
      <c r="AG29" s="562">
        <f t="shared" si="7"/>
        <v>280</v>
      </c>
      <c r="AH29" s="562">
        <f t="shared" si="7"/>
        <v>0</v>
      </c>
      <c r="AI29" s="570"/>
    </row>
    <row r="30" spans="1:35" ht="16.5" thickBot="1">
      <c r="A30" s="571"/>
      <c r="B30" s="572" t="s">
        <v>21</v>
      </c>
      <c r="C30" s="818">
        <f>SUM(C29:E29)</f>
        <v>34</v>
      </c>
      <c r="D30" s="819"/>
      <c r="E30" s="820"/>
      <c r="F30" s="818">
        <f>SUM(F29:H29)</f>
        <v>26</v>
      </c>
      <c r="G30" s="819"/>
      <c r="H30" s="820"/>
      <c r="I30" s="573"/>
      <c r="J30" s="821" t="s">
        <v>27</v>
      </c>
      <c r="K30" s="822"/>
      <c r="L30" s="823"/>
      <c r="M30" s="818" t="s">
        <v>28</v>
      </c>
      <c r="N30" s="820"/>
      <c r="O30" s="571"/>
      <c r="P30" s="571"/>
      <c r="Q30" s="821">
        <f>SUM(Q29:T29)</f>
        <v>785</v>
      </c>
      <c r="R30" s="822"/>
      <c r="S30" s="822"/>
      <c r="T30" s="823"/>
      <c r="U30" s="818">
        <f>SUM(U29:V29)</f>
        <v>720</v>
      </c>
      <c r="V30" s="820"/>
      <c r="W30" s="821">
        <f>SUM(W29:Z29)</f>
        <v>425</v>
      </c>
      <c r="X30" s="822"/>
      <c r="Y30" s="822"/>
      <c r="Z30" s="823"/>
      <c r="AA30" s="818">
        <f>SUM(AA29:AB29)</f>
        <v>440</v>
      </c>
      <c r="AB30" s="820"/>
      <c r="AC30" s="821">
        <f>SUM(AC29:AF29)</f>
        <v>360</v>
      </c>
      <c r="AD30" s="822"/>
      <c r="AE30" s="822"/>
      <c r="AF30" s="823"/>
      <c r="AG30" s="818">
        <f>SUM(AG29:AH29)</f>
        <v>280</v>
      </c>
      <c r="AH30" s="820"/>
      <c r="AI30" s="574"/>
    </row>
    <row r="31" spans="1:35" ht="16.5" thickBot="1">
      <c r="A31" s="571"/>
      <c r="B31" s="575"/>
      <c r="C31" s="575"/>
      <c r="D31" s="575"/>
      <c r="E31" s="576"/>
      <c r="F31" s="575"/>
      <c r="G31" s="575"/>
      <c r="H31" s="575"/>
      <c r="I31" s="571"/>
      <c r="J31" s="818" t="s">
        <v>26</v>
      </c>
      <c r="K31" s="819"/>
      <c r="L31" s="819"/>
      <c r="M31" s="819"/>
      <c r="N31" s="820"/>
      <c r="O31" s="577"/>
      <c r="P31" s="571"/>
      <c r="Q31" s="821">
        <f>SUM(Q30:V30)</f>
        <v>1505</v>
      </c>
      <c r="R31" s="822"/>
      <c r="S31" s="822"/>
      <c r="T31" s="822"/>
      <c r="U31" s="822"/>
      <c r="V31" s="823"/>
      <c r="W31" s="818">
        <f>W30+AA30</f>
        <v>865</v>
      </c>
      <c r="X31" s="819"/>
      <c r="Y31" s="819"/>
      <c r="Z31" s="819"/>
      <c r="AA31" s="819"/>
      <c r="AB31" s="820"/>
      <c r="AC31" s="818">
        <f>AC30+AG30</f>
        <v>640</v>
      </c>
      <c r="AD31" s="819"/>
      <c r="AE31" s="819"/>
      <c r="AF31" s="819"/>
      <c r="AG31" s="819"/>
      <c r="AH31" s="820"/>
      <c r="AI31" s="574"/>
    </row>
    <row r="32" spans="1:35" ht="15" thickBot="1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2"/>
      <c r="R32" s="272"/>
      <c r="S32" s="272"/>
      <c r="T32" s="272"/>
      <c r="U32" s="272"/>
      <c r="V32" s="273"/>
      <c r="W32" s="274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1"/>
    </row>
    <row r="33" spans="1:35" ht="14.25">
      <c r="A33" s="807" t="s">
        <v>15</v>
      </c>
      <c r="B33" s="808"/>
      <c r="C33" s="809" t="s">
        <v>16</v>
      </c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1"/>
      <c r="W33" s="275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</row>
    <row r="34" spans="1:35" ht="15">
      <c r="A34" s="812" t="s">
        <v>180</v>
      </c>
      <c r="B34" s="813"/>
      <c r="C34" s="814" t="s">
        <v>181</v>
      </c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3"/>
      <c r="R34" s="277" t="s">
        <v>182</v>
      </c>
      <c r="S34" s="278"/>
      <c r="T34" s="278"/>
      <c r="U34" s="278"/>
      <c r="V34" s="279"/>
      <c r="W34" s="275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</row>
    <row r="35" spans="1:35" ht="15">
      <c r="A35" s="812" t="s">
        <v>183</v>
      </c>
      <c r="B35" s="813"/>
      <c r="C35" s="814" t="s">
        <v>184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3"/>
      <c r="R35" s="280" t="s">
        <v>185</v>
      </c>
      <c r="S35" s="278"/>
      <c r="T35" s="278"/>
      <c r="U35" s="279"/>
      <c r="V35" s="281"/>
      <c r="W35" s="275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</row>
    <row r="36" spans="1:35" ht="15.75" thickBot="1">
      <c r="A36" s="816"/>
      <c r="B36" s="817"/>
      <c r="C36" s="817" t="s">
        <v>186</v>
      </c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282" t="s">
        <v>187</v>
      </c>
      <c r="S36" s="283"/>
      <c r="T36" s="283"/>
      <c r="U36" s="284"/>
      <c r="V36" s="285"/>
      <c r="W36" s="275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</row>
    <row r="37" spans="1:35" ht="15" thickBot="1">
      <c r="A37" s="802"/>
      <c r="B37" s="803"/>
      <c r="C37" s="804" t="s">
        <v>188</v>
      </c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6"/>
      <c r="R37" s="286"/>
      <c r="S37" s="287"/>
      <c r="T37" s="287"/>
      <c r="U37" s="287"/>
      <c r="V37" s="288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</row>
    <row r="38" spans="1:35" ht="15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</row>
    <row r="39" spans="1:35" ht="15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</row>
    <row r="40" spans="1:35" ht="15">
      <c r="A40" s="269"/>
      <c r="B40" s="269"/>
      <c r="C40" s="298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</row>
    <row r="41" spans="1:35" ht="15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</row>
    <row r="42" spans="1:35" ht="15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</row>
    <row r="43" spans="1:35" ht="15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</row>
    <row r="44" spans="1:35" ht="15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</row>
    <row r="45" spans="1:35" ht="15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</row>
    <row r="46" spans="1:35" ht="15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ht="15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</row>
  </sheetData>
  <sheetProtection/>
  <mergeCells count="48">
    <mergeCell ref="AC3:AH4"/>
    <mergeCell ref="AI3:AI6"/>
    <mergeCell ref="C4:H4"/>
    <mergeCell ref="I4:L4"/>
    <mergeCell ref="W5:AB5"/>
    <mergeCell ref="AC5:AH5"/>
    <mergeCell ref="L5:L6"/>
    <mergeCell ref="M5:N5"/>
    <mergeCell ref="A1:AI1"/>
    <mergeCell ref="A2:AH2"/>
    <mergeCell ref="A3:A6"/>
    <mergeCell ref="B3:B6"/>
    <mergeCell ref="C3:L3"/>
    <mergeCell ref="M3:N4"/>
    <mergeCell ref="O3:O6"/>
    <mergeCell ref="P3:P6"/>
    <mergeCell ref="Q3:V5"/>
    <mergeCell ref="W3:AB4"/>
    <mergeCell ref="U30:V30"/>
    <mergeCell ref="W30:Z30"/>
    <mergeCell ref="AA30:AB30"/>
    <mergeCell ref="AC30:AF30"/>
    <mergeCell ref="A29:B29"/>
    <mergeCell ref="I5:I6"/>
    <mergeCell ref="J5:J6"/>
    <mergeCell ref="K5:K6"/>
    <mergeCell ref="C5:E5"/>
    <mergeCell ref="F5:H5"/>
    <mergeCell ref="C30:E30"/>
    <mergeCell ref="F30:H30"/>
    <mergeCell ref="J30:L30"/>
    <mergeCell ref="M30:N30"/>
    <mergeCell ref="AG30:AH30"/>
    <mergeCell ref="J31:N31"/>
    <mergeCell ref="Q31:V31"/>
    <mergeCell ref="W31:AB31"/>
    <mergeCell ref="AC31:AH31"/>
    <mergeCell ref="Q30:T30"/>
    <mergeCell ref="A37:B37"/>
    <mergeCell ref="C37:Q37"/>
    <mergeCell ref="A33:B33"/>
    <mergeCell ref="C33:V33"/>
    <mergeCell ref="A34:B34"/>
    <mergeCell ref="C34:Q34"/>
    <mergeCell ref="A35:B35"/>
    <mergeCell ref="C35:Q35"/>
    <mergeCell ref="A36:B36"/>
    <mergeCell ref="C36:Q36"/>
  </mergeCells>
  <printOptions/>
  <pageMargins left="0" right="0" top="0.5511811023622047" bottom="0" header="0" footer="0"/>
  <pageSetup fitToHeight="0" fitToWidth="1" horizontalDpi="600" verticalDpi="600" orientation="landscape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="70" zoomScaleNormal="70" zoomScalePageLayoutView="0" workbookViewId="0" topLeftCell="A1">
      <selection activeCell="AD49" sqref="AD49"/>
    </sheetView>
  </sheetViews>
  <sheetFormatPr defaultColWidth="9.00390625" defaultRowHeight="12.75"/>
  <cols>
    <col min="1" max="1" width="4.375" style="265" customWidth="1"/>
    <col min="2" max="2" width="42.625" style="265" customWidth="1"/>
    <col min="3" max="13" width="6.125" style="265" customWidth="1"/>
    <col min="14" max="14" width="6.125" style="266" customWidth="1"/>
    <col min="15" max="15" width="6.125" style="267" customWidth="1"/>
    <col min="16" max="34" width="6.125" style="265" customWidth="1"/>
    <col min="35" max="35" width="30.875" style="265" customWidth="1"/>
    <col min="36" max="16384" width="9.125" style="265" customWidth="1"/>
  </cols>
  <sheetData>
    <row r="1" ht="15">
      <c r="B1" s="72"/>
    </row>
    <row r="2" spans="1:35" ht="15.75" thickBot="1">
      <c r="A2" s="894" t="s">
        <v>115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268"/>
    </row>
    <row r="3" spans="1:35" ht="45.75" customHeight="1" thickBot="1">
      <c r="A3" s="895" t="s">
        <v>216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579"/>
    </row>
    <row r="4" spans="1:35" ht="15" customHeight="1" thickBot="1">
      <c r="A4" s="878" t="s">
        <v>13</v>
      </c>
      <c r="B4" s="878" t="s">
        <v>14</v>
      </c>
      <c r="C4" s="858" t="s">
        <v>7</v>
      </c>
      <c r="D4" s="881"/>
      <c r="E4" s="881"/>
      <c r="F4" s="881"/>
      <c r="G4" s="881"/>
      <c r="H4" s="881"/>
      <c r="I4" s="881"/>
      <c r="J4" s="881"/>
      <c r="K4" s="881"/>
      <c r="L4" s="859"/>
      <c r="M4" s="882" t="s">
        <v>8</v>
      </c>
      <c r="N4" s="884"/>
      <c r="O4" s="897" t="s">
        <v>30</v>
      </c>
      <c r="P4" s="900" t="s">
        <v>29</v>
      </c>
      <c r="Q4" s="882" t="s">
        <v>1</v>
      </c>
      <c r="R4" s="883"/>
      <c r="S4" s="883"/>
      <c r="T4" s="883"/>
      <c r="U4" s="883"/>
      <c r="V4" s="884"/>
      <c r="W4" s="882" t="s">
        <v>0</v>
      </c>
      <c r="X4" s="883"/>
      <c r="Y4" s="883"/>
      <c r="Z4" s="883"/>
      <c r="AA4" s="883"/>
      <c r="AB4" s="884"/>
      <c r="AC4" s="882" t="s">
        <v>20</v>
      </c>
      <c r="AD4" s="883"/>
      <c r="AE4" s="883"/>
      <c r="AF4" s="883"/>
      <c r="AG4" s="883"/>
      <c r="AH4" s="884"/>
      <c r="AI4" s="878" t="s">
        <v>19</v>
      </c>
    </row>
    <row r="5" spans="1:35" ht="19.5" customHeight="1" thickBot="1">
      <c r="A5" s="879"/>
      <c r="B5" s="879"/>
      <c r="C5" s="858" t="s">
        <v>23</v>
      </c>
      <c r="D5" s="881"/>
      <c r="E5" s="881"/>
      <c r="F5" s="881"/>
      <c r="G5" s="881"/>
      <c r="H5" s="859"/>
      <c r="I5" s="858" t="s">
        <v>22</v>
      </c>
      <c r="J5" s="881"/>
      <c r="K5" s="881"/>
      <c r="L5" s="859"/>
      <c r="M5" s="885"/>
      <c r="N5" s="887"/>
      <c r="O5" s="898"/>
      <c r="P5" s="901"/>
      <c r="Q5" s="903"/>
      <c r="R5" s="904"/>
      <c r="S5" s="904"/>
      <c r="T5" s="904"/>
      <c r="U5" s="904"/>
      <c r="V5" s="905"/>
      <c r="W5" s="885"/>
      <c r="X5" s="886"/>
      <c r="Y5" s="886"/>
      <c r="Z5" s="886"/>
      <c r="AA5" s="886"/>
      <c r="AB5" s="887"/>
      <c r="AC5" s="885"/>
      <c r="AD5" s="886"/>
      <c r="AE5" s="886"/>
      <c r="AF5" s="886"/>
      <c r="AG5" s="886"/>
      <c r="AH5" s="887"/>
      <c r="AI5" s="879"/>
    </row>
    <row r="6" spans="1:35" ht="15.75" customHeight="1" thickBot="1">
      <c r="A6" s="879"/>
      <c r="B6" s="879"/>
      <c r="C6" s="858" t="s">
        <v>4</v>
      </c>
      <c r="D6" s="881"/>
      <c r="E6" s="859"/>
      <c r="F6" s="858" t="s">
        <v>5</v>
      </c>
      <c r="G6" s="881"/>
      <c r="H6" s="859"/>
      <c r="I6" s="878" t="s">
        <v>24</v>
      </c>
      <c r="J6" s="878" t="s">
        <v>11</v>
      </c>
      <c r="K6" s="878" t="s">
        <v>12</v>
      </c>
      <c r="L6" s="878" t="s">
        <v>25</v>
      </c>
      <c r="M6" s="888" t="s">
        <v>10</v>
      </c>
      <c r="N6" s="889"/>
      <c r="O6" s="898"/>
      <c r="P6" s="901"/>
      <c r="Q6" s="885"/>
      <c r="R6" s="886"/>
      <c r="S6" s="886"/>
      <c r="T6" s="886"/>
      <c r="U6" s="886"/>
      <c r="V6" s="887"/>
      <c r="W6" s="888" t="s">
        <v>18</v>
      </c>
      <c r="X6" s="890"/>
      <c r="Y6" s="890"/>
      <c r="Z6" s="890"/>
      <c r="AA6" s="890"/>
      <c r="AB6" s="889"/>
      <c r="AC6" s="888" t="s">
        <v>18</v>
      </c>
      <c r="AD6" s="890"/>
      <c r="AE6" s="890"/>
      <c r="AF6" s="890"/>
      <c r="AG6" s="890"/>
      <c r="AH6" s="889"/>
      <c r="AI6" s="879"/>
    </row>
    <row r="7" spans="1:35" ht="16.5" thickBot="1">
      <c r="A7" s="880"/>
      <c r="B7" s="880"/>
      <c r="C7" s="581" t="s">
        <v>24</v>
      </c>
      <c r="D7" s="582" t="s">
        <v>11</v>
      </c>
      <c r="E7" s="582" t="s">
        <v>12</v>
      </c>
      <c r="F7" s="583" t="s">
        <v>24</v>
      </c>
      <c r="G7" s="584" t="s">
        <v>11</v>
      </c>
      <c r="H7" s="582" t="s">
        <v>12</v>
      </c>
      <c r="I7" s="880"/>
      <c r="J7" s="880"/>
      <c r="K7" s="880"/>
      <c r="L7" s="880"/>
      <c r="M7" s="581" t="s">
        <v>4</v>
      </c>
      <c r="N7" s="585" t="s">
        <v>5</v>
      </c>
      <c r="O7" s="899"/>
      <c r="P7" s="902"/>
      <c r="Q7" s="583" t="s">
        <v>2</v>
      </c>
      <c r="R7" s="586" t="s">
        <v>3</v>
      </c>
      <c r="S7" s="586" t="s">
        <v>9</v>
      </c>
      <c r="T7" s="586" t="s">
        <v>11</v>
      </c>
      <c r="U7" s="586" t="s">
        <v>17</v>
      </c>
      <c r="V7" s="587" t="s">
        <v>12</v>
      </c>
      <c r="W7" s="581" t="s">
        <v>2</v>
      </c>
      <c r="X7" s="584" t="s">
        <v>3</v>
      </c>
      <c r="Y7" s="584" t="s">
        <v>9</v>
      </c>
      <c r="Z7" s="584" t="s">
        <v>11</v>
      </c>
      <c r="AA7" s="584" t="s">
        <v>17</v>
      </c>
      <c r="AB7" s="582" t="s">
        <v>12</v>
      </c>
      <c r="AC7" s="581" t="s">
        <v>2</v>
      </c>
      <c r="AD7" s="584" t="s">
        <v>3</v>
      </c>
      <c r="AE7" s="584" t="s">
        <v>9</v>
      </c>
      <c r="AF7" s="584" t="s">
        <v>11</v>
      </c>
      <c r="AG7" s="584" t="s">
        <v>17</v>
      </c>
      <c r="AH7" s="582" t="s">
        <v>12</v>
      </c>
      <c r="AI7" s="880"/>
    </row>
    <row r="8" spans="1:35" ht="34.5" customHeight="1">
      <c r="A8" s="525">
        <v>1</v>
      </c>
      <c r="B8" s="526" t="s">
        <v>147</v>
      </c>
      <c r="C8" s="527">
        <v>3</v>
      </c>
      <c r="D8" s="528"/>
      <c r="E8" s="529"/>
      <c r="F8" s="527">
        <v>1</v>
      </c>
      <c r="G8" s="530"/>
      <c r="H8" s="531"/>
      <c r="I8" s="532">
        <v>4</v>
      </c>
      <c r="J8" s="533">
        <v>0</v>
      </c>
      <c r="K8" s="534">
        <v>0</v>
      </c>
      <c r="L8" s="525">
        <v>4</v>
      </c>
      <c r="M8" s="535"/>
      <c r="N8" s="529" t="s">
        <v>148</v>
      </c>
      <c r="O8" s="536">
        <v>60</v>
      </c>
      <c r="P8" s="525">
        <v>100</v>
      </c>
      <c r="Q8" s="532">
        <v>30</v>
      </c>
      <c r="R8" s="533">
        <v>30</v>
      </c>
      <c r="S8" s="533">
        <v>0</v>
      </c>
      <c r="T8" s="533">
        <v>0</v>
      </c>
      <c r="U8" s="533">
        <v>40</v>
      </c>
      <c r="V8" s="534">
        <v>0</v>
      </c>
      <c r="W8" s="527">
        <v>20</v>
      </c>
      <c r="X8" s="528">
        <v>20</v>
      </c>
      <c r="Y8" s="528"/>
      <c r="Z8" s="528"/>
      <c r="AA8" s="528">
        <v>30</v>
      </c>
      <c r="AB8" s="531"/>
      <c r="AC8" s="527">
        <v>10</v>
      </c>
      <c r="AD8" s="529">
        <v>10</v>
      </c>
      <c r="AE8" s="529"/>
      <c r="AF8" s="529"/>
      <c r="AG8" s="528">
        <v>10</v>
      </c>
      <c r="AH8" s="529"/>
      <c r="AI8" s="537" t="s">
        <v>149</v>
      </c>
    </row>
    <row r="9" spans="1:35" ht="21.75" customHeight="1">
      <c r="A9" s="362">
        <v>2</v>
      </c>
      <c r="B9" s="539" t="s">
        <v>150</v>
      </c>
      <c r="C9" s="540"/>
      <c r="D9" s="541"/>
      <c r="E9" s="542"/>
      <c r="F9" s="540">
        <v>2</v>
      </c>
      <c r="G9" s="543"/>
      <c r="H9" s="544"/>
      <c r="I9" s="540">
        <v>2</v>
      </c>
      <c r="J9" s="541">
        <v>0</v>
      </c>
      <c r="K9" s="545">
        <v>0</v>
      </c>
      <c r="L9" s="546">
        <v>2</v>
      </c>
      <c r="M9" s="547"/>
      <c r="N9" s="542" t="s">
        <v>148</v>
      </c>
      <c r="O9" s="548">
        <v>20</v>
      </c>
      <c r="P9" s="546">
        <v>50</v>
      </c>
      <c r="Q9" s="540">
        <v>10</v>
      </c>
      <c r="R9" s="541">
        <v>0</v>
      </c>
      <c r="S9" s="541">
        <v>10</v>
      </c>
      <c r="T9" s="541">
        <v>0</v>
      </c>
      <c r="U9" s="541">
        <v>30</v>
      </c>
      <c r="V9" s="544">
        <v>0</v>
      </c>
      <c r="W9" s="540"/>
      <c r="X9" s="541"/>
      <c r="Y9" s="541"/>
      <c r="Z9" s="541"/>
      <c r="AA9" s="541"/>
      <c r="AB9" s="544"/>
      <c r="AC9" s="540">
        <v>10</v>
      </c>
      <c r="AD9" s="541"/>
      <c r="AE9" s="542">
        <v>10</v>
      </c>
      <c r="AF9" s="542"/>
      <c r="AG9" s="541">
        <v>30</v>
      </c>
      <c r="AH9" s="542"/>
      <c r="AI9" s="546" t="s">
        <v>151</v>
      </c>
    </row>
    <row r="10" spans="1:35" ht="21.75" customHeight="1">
      <c r="A10" s="362">
        <v>3</v>
      </c>
      <c r="B10" s="539" t="s">
        <v>152</v>
      </c>
      <c r="C10" s="540"/>
      <c r="D10" s="541"/>
      <c r="E10" s="542"/>
      <c r="F10" s="540">
        <v>1.5</v>
      </c>
      <c r="G10" s="543"/>
      <c r="H10" s="544"/>
      <c r="I10" s="540">
        <v>1.5</v>
      </c>
      <c r="J10" s="541">
        <v>0</v>
      </c>
      <c r="K10" s="545">
        <v>0</v>
      </c>
      <c r="L10" s="546">
        <v>1.5</v>
      </c>
      <c r="M10" s="547"/>
      <c r="N10" s="542" t="s">
        <v>153</v>
      </c>
      <c r="O10" s="548">
        <v>20</v>
      </c>
      <c r="P10" s="546">
        <v>25</v>
      </c>
      <c r="Q10" s="540">
        <v>10</v>
      </c>
      <c r="R10" s="541">
        <v>0</v>
      </c>
      <c r="S10" s="541">
        <v>10</v>
      </c>
      <c r="T10" s="541">
        <v>0</v>
      </c>
      <c r="U10" s="541">
        <v>5</v>
      </c>
      <c r="V10" s="544">
        <v>0</v>
      </c>
      <c r="W10" s="540"/>
      <c r="X10" s="541"/>
      <c r="Y10" s="541"/>
      <c r="Z10" s="541"/>
      <c r="AA10" s="541"/>
      <c r="AB10" s="544"/>
      <c r="AC10" s="540">
        <v>10</v>
      </c>
      <c r="AD10" s="541"/>
      <c r="AE10" s="542">
        <v>10</v>
      </c>
      <c r="AF10" s="542"/>
      <c r="AG10" s="541">
        <v>5</v>
      </c>
      <c r="AH10" s="542"/>
      <c r="AI10" s="546" t="s">
        <v>35</v>
      </c>
    </row>
    <row r="11" spans="1:35" ht="37.5" customHeight="1">
      <c r="A11" s="362">
        <v>4</v>
      </c>
      <c r="B11" s="588" t="s">
        <v>154</v>
      </c>
      <c r="C11" s="540"/>
      <c r="D11" s="541"/>
      <c r="E11" s="542"/>
      <c r="F11" s="540">
        <v>2</v>
      </c>
      <c r="G11" s="543"/>
      <c r="H11" s="544"/>
      <c r="I11" s="540">
        <v>2</v>
      </c>
      <c r="J11" s="541">
        <v>0</v>
      </c>
      <c r="K11" s="545">
        <v>0</v>
      </c>
      <c r="L11" s="546">
        <v>2</v>
      </c>
      <c r="M11" s="547"/>
      <c r="N11" s="542" t="s">
        <v>148</v>
      </c>
      <c r="O11" s="548">
        <v>45</v>
      </c>
      <c r="P11" s="546">
        <v>50</v>
      </c>
      <c r="Q11" s="540">
        <v>15</v>
      </c>
      <c r="R11" s="541">
        <v>15</v>
      </c>
      <c r="S11" s="541">
        <v>15</v>
      </c>
      <c r="T11" s="541">
        <v>0</v>
      </c>
      <c r="U11" s="541">
        <v>5</v>
      </c>
      <c r="V11" s="544">
        <v>0</v>
      </c>
      <c r="W11" s="540"/>
      <c r="X11" s="541"/>
      <c r="Y11" s="541"/>
      <c r="Z11" s="541"/>
      <c r="AA11" s="541"/>
      <c r="AB11" s="544"/>
      <c r="AC11" s="540">
        <v>15</v>
      </c>
      <c r="AD11" s="541">
        <v>15</v>
      </c>
      <c r="AE11" s="542">
        <v>15</v>
      </c>
      <c r="AF11" s="542"/>
      <c r="AG11" s="541">
        <v>5</v>
      </c>
      <c r="AH11" s="542"/>
      <c r="AI11" s="550" t="s">
        <v>36</v>
      </c>
    </row>
    <row r="12" spans="1:35" ht="39.75" customHeight="1">
      <c r="A12" s="331">
        <v>5</v>
      </c>
      <c r="B12" s="551" t="s">
        <v>190</v>
      </c>
      <c r="C12" s="323">
        <v>3</v>
      </c>
      <c r="D12" s="324"/>
      <c r="E12" s="325"/>
      <c r="F12" s="323">
        <v>3</v>
      </c>
      <c r="G12" s="326"/>
      <c r="H12" s="327"/>
      <c r="I12" s="328">
        <v>6</v>
      </c>
      <c r="J12" s="329">
        <v>0</v>
      </c>
      <c r="K12" s="330">
        <v>0</v>
      </c>
      <c r="L12" s="331">
        <v>6</v>
      </c>
      <c r="M12" s="337"/>
      <c r="N12" s="325" t="s">
        <v>148</v>
      </c>
      <c r="O12" s="473">
        <v>90</v>
      </c>
      <c r="P12" s="331">
        <v>155</v>
      </c>
      <c r="Q12" s="328">
        <v>0</v>
      </c>
      <c r="R12" s="329">
        <v>20</v>
      </c>
      <c r="S12" s="329">
        <v>70</v>
      </c>
      <c r="T12" s="329">
        <v>0</v>
      </c>
      <c r="U12" s="329">
        <v>65</v>
      </c>
      <c r="V12" s="336">
        <v>0</v>
      </c>
      <c r="W12" s="323"/>
      <c r="X12" s="324">
        <v>10</v>
      </c>
      <c r="Y12" s="324">
        <v>30</v>
      </c>
      <c r="Z12" s="324"/>
      <c r="AA12" s="324">
        <v>40</v>
      </c>
      <c r="AB12" s="327"/>
      <c r="AC12" s="323"/>
      <c r="AD12" s="324">
        <v>10</v>
      </c>
      <c r="AE12" s="325">
        <v>40</v>
      </c>
      <c r="AF12" s="325"/>
      <c r="AG12" s="324">
        <v>25</v>
      </c>
      <c r="AH12" s="325"/>
      <c r="AI12" s="552" t="s">
        <v>31</v>
      </c>
    </row>
    <row r="13" spans="1:35" ht="31.5">
      <c r="A13" s="331">
        <v>6</v>
      </c>
      <c r="B13" s="551" t="s">
        <v>155</v>
      </c>
      <c r="C13" s="323">
        <v>3.5</v>
      </c>
      <c r="D13" s="324"/>
      <c r="E13" s="325"/>
      <c r="F13" s="323"/>
      <c r="G13" s="326"/>
      <c r="H13" s="325"/>
      <c r="I13" s="328">
        <v>3.5</v>
      </c>
      <c r="J13" s="329">
        <v>0</v>
      </c>
      <c r="K13" s="330">
        <v>0</v>
      </c>
      <c r="L13" s="331">
        <v>3.5</v>
      </c>
      <c r="M13" s="337" t="s">
        <v>153</v>
      </c>
      <c r="N13" s="325"/>
      <c r="O13" s="473">
        <v>30</v>
      </c>
      <c r="P13" s="331">
        <v>90</v>
      </c>
      <c r="Q13" s="328">
        <v>15</v>
      </c>
      <c r="R13" s="329">
        <v>10</v>
      </c>
      <c r="S13" s="329">
        <v>5</v>
      </c>
      <c r="T13" s="329">
        <v>0</v>
      </c>
      <c r="U13" s="329">
        <v>60</v>
      </c>
      <c r="V13" s="336">
        <v>0</v>
      </c>
      <c r="W13" s="323">
        <v>15</v>
      </c>
      <c r="X13" s="324">
        <v>10</v>
      </c>
      <c r="Y13" s="324">
        <v>5</v>
      </c>
      <c r="Z13" s="324"/>
      <c r="AA13" s="324">
        <v>60</v>
      </c>
      <c r="AB13" s="327"/>
      <c r="AC13" s="323"/>
      <c r="AD13" s="324"/>
      <c r="AE13" s="325"/>
      <c r="AF13" s="325"/>
      <c r="AG13" s="324"/>
      <c r="AH13" s="325"/>
      <c r="AI13" s="552" t="s">
        <v>156</v>
      </c>
    </row>
    <row r="14" spans="1:35" ht="47.25">
      <c r="A14" s="331">
        <v>7</v>
      </c>
      <c r="B14" s="551" t="s">
        <v>157</v>
      </c>
      <c r="C14" s="323"/>
      <c r="D14" s="324"/>
      <c r="E14" s="325"/>
      <c r="F14" s="323">
        <v>4</v>
      </c>
      <c r="G14" s="326"/>
      <c r="H14" s="325"/>
      <c r="I14" s="328">
        <v>4</v>
      </c>
      <c r="J14" s="329">
        <v>0</v>
      </c>
      <c r="K14" s="330">
        <v>0</v>
      </c>
      <c r="L14" s="331">
        <v>4</v>
      </c>
      <c r="M14" s="337"/>
      <c r="N14" s="325" t="s">
        <v>153</v>
      </c>
      <c r="O14" s="473">
        <v>35</v>
      </c>
      <c r="P14" s="331">
        <v>100</v>
      </c>
      <c r="Q14" s="328">
        <v>20</v>
      </c>
      <c r="R14" s="329">
        <v>10</v>
      </c>
      <c r="S14" s="329">
        <v>5</v>
      </c>
      <c r="T14" s="329">
        <v>0</v>
      </c>
      <c r="U14" s="329">
        <v>65</v>
      </c>
      <c r="V14" s="336">
        <v>0</v>
      </c>
      <c r="W14" s="323"/>
      <c r="X14" s="324"/>
      <c r="Y14" s="324"/>
      <c r="Z14" s="324"/>
      <c r="AA14" s="324"/>
      <c r="AB14" s="327"/>
      <c r="AC14" s="323">
        <v>20</v>
      </c>
      <c r="AD14" s="337">
        <v>10</v>
      </c>
      <c r="AE14" s="324">
        <v>5</v>
      </c>
      <c r="AF14" s="324"/>
      <c r="AG14" s="324">
        <v>65</v>
      </c>
      <c r="AH14" s="325"/>
      <c r="AI14" s="552" t="s">
        <v>158</v>
      </c>
    </row>
    <row r="15" spans="1:35" ht="47.25">
      <c r="A15" s="331">
        <v>8</v>
      </c>
      <c r="B15" s="551" t="s">
        <v>159</v>
      </c>
      <c r="C15" s="323">
        <v>3.5</v>
      </c>
      <c r="D15" s="324"/>
      <c r="E15" s="325"/>
      <c r="F15" s="323"/>
      <c r="G15" s="326"/>
      <c r="H15" s="325"/>
      <c r="I15" s="328">
        <v>3.5</v>
      </c>
      <c r="J15" s="329">
        <v>0</v>
      </c>
      <c r="K15" s="330">
        <v>0</v>
      </c>
      <c r="L15" s="331">
        <v>3.5</v>
      </c>
      <c r="M15" s="337" t="s">
        <v>153</v>
      </c>
      <c r="N15" s="325"/>
      <c r="O15" s="473">
        <v>30</v>
      </c>
      <c r="P15" s="331">
        <v>90</v>
      </c>
      <c r="Q15" s="328">
        <v>15</v>
      </c>
      <c r="R15" s="329">
        <v>10</v>
      </c>
      <c r="S15" s="329">
        <v>5</v>
      </c>
      <c r="T15" s="329">
        <v>0</v>
      </c>
      <c r="U15" s="329">
        <v>60</v>
      </c>
      <c r="V15" s="336">
        <v>0</v>
      </c>
      <c r="W15" s="323">
        <v>15</v>
      </c>
      <c r="X15" s="324">
        <v>10</v>
      </c>
      <c r="Y15" s="324">
        <v>5</v>
      </c>
      <c r="Z15" s="324"/>
      <c r="AA15" s="324">
        <v>60</v>
      </c>
      <c r="AB15" s="327"/>
      <c r="AC15" s="323"/>
      <c r="AD15" s="337"/>
      <c r="AE15" s="324"/>
      <c r="AF15" s="324"/>
      <c r="AG15" s="324"/>
      <c r="AH15" s="325"/>
      <c r="AI15" s="552" t="s">
        <v>160</v>
      </c>
    </row>
    <row r="16" spans="1:35" ht="36" customHeight="1">
      <c r="A16" s="331">
        <v>9</v>
      </c>
      <c r="B16" s="553" t="s">
        <v>207</v>
      </c>
      <c r="C16" s="323">
        <v>2</v>
      </c>
      <c r="D16" s="324"/>
      <c r="E16" s="325"/>
      <c r="F16" s="323"/>
      <c r="G16" s="326"/>
      <c r="H16" s="325"/>
      <c r="I16" s="328">
        <v>2</v>
      </c>
      <c r="J16" s="329">
        <v>0</v>
      </c>
      <c r="K16" s="330">
        <v>0</v>
      </c>
      <c r="L16" s="331">
        <v>2</v>
      </c>
      <c r="M16" s="337" t="s">
        <v>148</v>
      </c>
      <c r="N16" s="325"/>
      <c r="O16" s="473">
        <v>30</v>
      </c>
      <c r="P16" s="331">
        <v>50</v>
      </c>
      <c r="Q16" s="328">
        <v>0</v>
      </c>
      <c r="R16" s="329">
        <v>0</v>
      </c>
      <c r="S16" s="329">
        <v>30</v>
      </c>
      <c r="T16" s="329">
        <v>0</v>
      </c>
      <c r="U16" s="329">
        <v>20</v>
      </c>
      <c r="V16" s="336">
        <v>0</v>
      </c>
      <c r="W16" s="323"/>
      <c r="X16" s="324"/>
      <c r="Y16" s="324">
        <v>30</v>
      </c>
      <c r="Z16" s="324"/>
      <c r="AA16" s="324">
        <v>20</v>
      </c>
      <c r="AB16" s="327"/>
      <c r="AC16" s="323"/>
      <c r="AD16" s="337"/>
      <c r="AE16" s="324"/>
      <c r="AF16" s="324"/>
      <c r="AG16" s="324"/>
      <c r="AH16" s="325"/>
      <c r="AI16" s="554" t="s">
        <v>33</v>
      </c>
    </row>
    <row r="17" spans="1:35" ht="31.5">
      <c r="A17" s="358">
        <v>11</v>
      </c>
      <c r="B17" s="589" t="s">
        <v>161</v>
      </c>
      <c r="C17" s="323">
        <v>2</v>
      </c>
      <c r="D17" s="324"/>
      <c r="E17" s="325"/>
      <c r="F17" s="323"/>
      <c r="G17" s="326"/>
      <c r="H17" s="325"/>
      <c r="I17" s="328">
        <v>2</v>
      </c>
      <c r="J17" s="329">
        <v>0</v>
      </c>
      <c r="K17" s="330">
        <v>0</v>
      </c>
      <c r="L17" s="331">
        <v>2</v>
      </c>
      <c r="M17" s="337" t="s">
        <v>148</v>
      </c>
      <c r="N17" s="325"/>
      <c r="O17" s="473">
        <v>30</v>
      </c>
      <c r="P17" s="331">
        <v>50</v>
      </c>
      <c r="Q17" s="328">
        <v>15</v>
      </c>
      <c r="R17" s="329">
        <v>15</v>
      </c>
      <c r="S17" s="329">
        <v>0</v>
      </c>
      <c r="T17" s="329">
        <v>0</v>
      </c>
      <c r="U17" s="329">
        <v>20</v>
      </c>
      <c r="V17" s="336">
        <v>0</v>
      </c>
      <c r="W17" s="323">
        <v>15</v>
      </c>
      <c r="X17" s="324">
        <v>15</v>
      </c>
      <c r="Y17" s="324"/>
      <c r="Z17" s="324"/>
      <c r="AA17" s="324">
        <v>20</v>
      </c>
      <c r="AB17" s="327"/>
      <c r="AC17" s="323"/>
      <c r="AD17" s="337"/>
      <c r="AE17" s="324"/>
      <c r="AF17" s="324"/>
      <c r="AG17" s="324"/>
      <c r="AH17" s="325"/>
      <c r="AI17" s="554" t="s">
        <v>162</v>
      </c>
    </row>
    <row r="18" spans="1:35" ht="26.25" customHeight="1">
      <c r="A18" s="590">
        <v>12</v>
      </c>
      <c r="B18" s="445" t="s">
        <v>163</v>
      </c>
      <c r="C18" s="479"/>
      <c r="D18" s="324"/>
      <c r="E18" s="325">
        <v>2</v>
      </c>
      <c r="F18" s="323"/>
      <c r="G18" s="324"/>
      <c r="H18" s="327"/>
      <c r="I18" s="328">
        <v>0</v>
      </c>
      <c r="J18" s="329">
        <v>0</v>
      </c>
      <c r="K18" s="330">
        <v>2</v>
      </c>
      <c r="L18" s="331">
        <v>2</v>
      </c>
      <c r="M18" s="337" t="s">
        <v>148</v>
      </c>
      <c r="N18" s="325"/>
      <c r="O18" s="473">
        <v>0</v>
      </c>
      <c r="P18" s="331">
        <v>50</v>
      </c>
      <c r="Q18" s="328">
        <v>0</v>
      </c>
      <c r="R18" s="329">
        <v>0</v>
      </c>
      <c r="S18" s="329">
        <v>0</v>
      </c>
      <c r="T18" s="329">
        <v>0</v>
      </c>
      <c r="U18" s="329">
        <v>0</v>
      </c>
      <c r="V18" s="336">
        <v>50</v>
      </c>
      <c r="W18" s="323"/>
      <c r="X18" s="324"/>
      <c r="Y18" s="324"/>
      <c r="Z18" s="324"/>
      <c r="AA18" s="324"/>
      <c r="AB18" s="327">
        <v>50</v>
      </c>
      <c r="AC18" s="337"/>
      <c r="AD18" s="337"/>
      <c r="AE18" s="337"/>
      <c r="AF18" s="337"/>
      <c r="AG18" s="324"/>
      <c r="AH18" s="325"/>
      <c r="AI18" s="554" t="s">
        <v>164</v>
      </c>
    </row>
    <row r="19" spans="1:35" ht="32.25" customHeight="1">
      <c r="A19" s="358"/>
      <c r="B19" s="862" t="s">
        <v>165</v>
      </c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4"/>
    </row>
    <row r="20" spans="1:35" ht="31.5">
      <c r="A20" s="331">
        <v>13</v>
      </c>
      <c r="B20" s="591" t="s">
        <v>166</v>
      </c>
      <c r="C20" s="323">
        <v>4.5</v>
      </c>
      <c r="D20" s="324"/>
      <c r="E20" s="325"/>
      <c r="F20" s="323">
        <v>3.5</v>
      </c>
      <c r="G20" s="324"/>
      <c r="H20" s="325"/>
      <c r="I20" s="328">
        <v>8</v>
      </c>
      <c r="J20" s="329">
        <f aca="true" t="shared" si="0" ref="I20:K30">D20+G20</f>
        <v>0</v>
      </c>
      <c r="K20" s="330">
        <f t="shared" si="0"/>
        <v>0</v>
      </c>
      <c r="L20" s="331">
        <v>8</v>
      </c>
      <c r="M20" s="337"/>
      <c r="N20" s="325" t="s">
        <v>153</v>
      </c>
      <c r="O20" s="473">
        <f aca="true" t="shared" si="1" ref="O20:O30">SUM(Q20:T20)</f>
        <v>120</v>
      </c>
      <c r="P20" s="331">
        <f>SUM(Q20:V20)</f>
        <v>200</v>
      </c>
      <c r="Q20" s="328">
        <f>W20+AC20</f>
        <v>30</v>
      </c>
      <c r="R20" s="329">
        <f>X20+AD20</f>
        <v>30</v>
      </c>
      <c r="S20" s="329">
        <f>Y20+AE20</f>
        <v>60</v>
      </c>
      <c r="T20" s="329">
        <f>Z20+AF20</f>
        <v>0</v>
      </c>
      <c r="U20" s="329">
        <v>80</v>
      </c>
      <c r="V20" s="336">
        <f aca="true" t="shared" si="2" ref="V20:V30">AB20+AH20</f>
        <v>0</v>
      </c>
      <c r="W20" s="323">
        <v>30</v>
      </c>
      <c r="X20" s="337">
        <v>10</v>
      </c>
      <c r="Y20" s="337">
        <v>30</v>
      </c>
      <c r="Z20" s="337"/>
      <c r="AA20" s="324">
        <v>45</v>
      </c>
      <c r="AB20" s="327"/>
      <c r="AC20" s="323"/>
      <c r="AD20" s="337">
        <v>20</v>
      </c>
      <c r="AE20" s="337">
        <v>30</v>
      </c>
      <c r="AF20" s="337"/>
      <c r="AG20" s="324">
        <v>35</v>
      </c>
      <c r="AH20" s="325"/>
      <c r="AI20" s="554" t="s">
        <v>31</v>
      </c>
    </row>
    <row r="21" spans="1:35" ht="48" customHeight="1">
      <c r="A21" s="331">
        <v>14</v>
      </c>
      <c r="B21" s="443" t="s">
        <v>167</v>
      </c>
      <c r="C21" s="337">
        <v>1.5</v>
      </c>
      <c r="D21" s="324"/>
      <c r="E21" s="325"/>
      <c r="F21" s="323"/>
      <c r="G21" s="324"/>
      <c r="H21" s="325"/>
      <c r="I21" s="328">
        <v>1.5</v>
      </c>
      <c r="J21" s="329">
        <f t="shared" si="0"/>
        <v>0</v>
      </c>
      <c r="K21" s="330">
        <f t="shared" si="0"/>
        <v>0</v>
      </c>
      <c r="L21" s="331">
        <f>SUM(I21:K21)</f>
        <v>1.5</v>
      </c>
      <c r="M21" s="337" t="s">
        <v>153</v>
      </c>
      <c r="N21" s="325"/>
      <c r="O21" s="473">
        <f>SUM(Q21:T21)</f>
        <v>20</v>
      </c>
      <c r="P21" s="331">
        <f aca="true" t="shared" si="3" ref="P21:P30">SUM(Q21:V21)</f>
        <v>40</v>
      </c>
      <c r="Q21" s="328">
        <v>15</v>
      </c>
      <c r="R21" s="329">
        <f>X21+AD21</f>
        <v>0</v>
      </c>
      <c r="S21" s="329">
        <v>5</v>
      </c>
      <c r="T21" s="329">
        <f>Z21+AF21</f>
        <v>0</v>
      </c>
      <c r="U21" s="329">
        <v>20</v>
      </c>
      <c r="V21" s="336">
        <f t="shared" si="2"/>
        <v>0</v>
      </c>
      <c r="W21" s="323">
        <v>15</v>
      </c>
      <c r="X21" s="337"/>
      <c r="Y21" s="337">
        <v>5</v>
      </c>
      <c r="Z21" s="337"/>
      <c r="AA21" s="324">
        <v>20</v>
      </c>
      <c r="AB21" s="327"/>
      <c r="AC21" s="323"/>
      <c r="AD21" s="337"/>
      <c r="AE21" s="337"/>
      <c r="AF21" s="337"/>
      <c r="AG21" s="324"/>
      <c r="AH21" s="325"/>
      <c r="AI21" s="592" t="s">
        <v>168</v>
      </c>
    </row>
    <row r="22" spans="1:35" ht="46.5" customHeight="1">
      <c r="A22" s="331">
        <v>15</v>
      </c>
      <c r="B22" s="443" t="s">
        <v>169</v>
      </c>
      <c r="C22" s="323">
        <v>1.5</v>
      </c>
      <c r="D22" s="324"/>
      <c r="E22" s="325"/>
      <c r="F22" s="323"/>
      <c r="G22" s="326"/>
      <c r="H22" s="327"/>
      <c r="I22" s="328">
        <v>1.5</v>
      </c>
      <c r="J22" s="329" t="s">
        <v>170</v>
      </c>
      <c r="K22" s="330">
        <f t="shared" si="0"/>
        <v>0</v>
      </c>
      <c r="L22" s="331">
        <v>1.5</v>
      </c>
      <c r="M22" s="559" t="s">
        <v>148</v>
      </c>
      <c r="N22" s="325"/>
      <c r="O22" s="473">
        <f t="shared" si="1"/>
        <v>30</v>
      </c>
      <c r="P22" s="331">
        <v>40</v>
      </c>
      <c r="Q22" s="328">
        <v>15</v>
      </c>
      <c r="R22" s="329">
        <f>X22+AD22</f>
        <v>0</v>
      </c>
      <c r="S22" s="329">
        <v>15</v>
      </c>
      <c r="T22" s="329">
        <f>Z22+AF22</f>
        <v>0</v>
      </c>
      <c r="U22" s="329">
        <v>10</v>
      </c>
      <c r="V22" s="336">
        <f t="shared" si="2"/>
        <v>0</v>
      </c>
      <c r="W22" s="323">
        <v>15</v>
      </c>
      <c r="X22" s="324"/>
      <c r="Y22" s="324">
        <v>15</v>
      </c>
      <c r="Z22" s="324"/>
      <c r="AA22" s="324">
        <v>10</v>
      </c>
      <c r="AB22" s="327"/>
      <c r="AC22" s="323"/>
      <c r="AD22" s="337"/>
      <c r="AE22" s="337"/>
      <c r="AF22" s="337"/>
      <c r="AG22" s="324"/>
      <c r="AH22" s="325"/>
      <c r="AI22" s="554" t="s">
        <v>162</v>
      </c>
    </row>
    <row r="23" spans="1:35" ht="46.5" customHeight="1">
      <c r="A23" s="860">
        <v>16</v>
      </c>
      <c r="B23" s="892" t="s">
        <v>171</v>
      </c>
      <c r="C23" s="865">
        <v>3.5</v>
      </c>
      <c r="D23" s="870"/>
      <c r="E23" s="867"/>
      <c r="F23" s="865"/>
      <c r="G23" s="870"/>
      <c r="H23" s="872"/>
      <c r="I23" s="874">
        <f>C23+F24</f>
        <v>3.5</v>
      </c>
      <c r="J23" s="875">
        <f>D23+G24</f>
        <v>0</v>
      </c>
      <c r="K23" s="876">
        <f>E23+H24</f>
        <v>0</v>
      </c>
      <c r="L23" s="860">
        <f>I23+J23+K23</f>
        <v>3.5</v>
      </c>
      <c r="M23" s="865" t="s">
        <v>148</v>
      </c>
      <c r="N23" s="867"/>
      <c r="O23" s="473">
        <v>30</v>
      </c>
      <c r="P23" s="331">
        <v>60</v>
      </c>
      <c r="Q23" s="328">
        <v>15</v>
      </c>
      <c r="R23" s="329">
        <v>15</v>
      </c>
      <c r="S23" s="329">
        <v>0</v>
      </c>
      <c r="T23" s="329">
        <v>0</v>
      </c>
      <c r="U23" s="329">
        <v>30</v>
      </c>
      <c r="V23" s="336">
        <v>0</v>
      </c>
      <c r="W23" s="323">
        <v>15</v>
      </c>
      <c r="X23" s="324">
        <v>15</v>
      </c>
      <c r="Y23" s="324"/>
      <c r="Z23" s="324"/>
      <c r="AA23" s="324">
        <v>30</v>
      </c>
      <c r="AB23" s="327"/>
      <c r="AC23" s="323"/>
      <c r="AD23" s="337"/>
      <c r="AE23" s="337"/>
      <c r="AF23" s="337"/>
      <c r="AG23" s="324"/>
      <c r="AH23" s="325"/>
      <c r="AI23" s="554" t="s">
        <v>172</v>
      </c>
    </row>
    <row r="24" spans="1:35" ht="45.75" customHeight="1">
      <c r="A24" s="891"/>
      <c r="B24" s="893"/>
      <c r="C24" s="869"/>
      <c r="D24" s="871"/>
      <c r="E24" s="868"/>
      <c r="F24" s="869"/>
      <c r="G24" s="871"/>
      <c r="H24" s="873"/>
      <c r="I24" s="869"/>
      <c r="J24" s="871"/>
      <c r="K24" s="877"/>
      <c r="L24" s="861"/>
      <c r="M24" s="866"/>
      <c r="N24" s="868"/>
      <c r="O24" s="473">
        <v>15</v>
      </c>
      <c r="P24" s="331">
        <v>30</v>
      </c>
      <c r="Q24" s="328">
        <v>0</v>
      </c>
      <c r="R24" s="329">
        <v>0</v>
      </c>
      <c r="S24" s="329">
        <v>15</v>
      </c>
      <c r="T24" s="329">
        <f aca="true" t="shared" si="4" ref="T24:T30">Z24+AF24</f>
        <v>0</v>
      </c>
      <c r="U24" s="329">
        <v>15</v>
      </c>
      <c r="V24" s="336">
        <f>AB24+AH24</f>
        <v>0</v>
      </c>
      <c r="W24" s="323"/>
      <c r="X24" s="324"/>
      <c r="Y24" s="324">
        <v>15</v>
      </c>
      <c r="Z24" s="324"/>
      <c r="AA24" s="324">
        <v>15</v>
      </c>
      <c r="AB24" s="327"/>
      <c r="AC24" s="323"/>
      <c r="AD24" s="337"/>
      <c r="AE24" s="337"/>
      <c r="AF24" s="337"/>
      <c r="AG24" s="324"/>
      <c r="AH24" s="325"/>
      <c r="AI24" s="554" t="s">
        <v>31</v>
      </c>
    </row>
    <row r="25" spans="1:35" ht="31.5">
      <c r="A25" s="331">
        <v>17</v>
      </c>
      <c r="B25" s="443" t="s">
        <v>173</v>
      </c>
      <c r="C25" s="337"/>
      <c r="D25" s="324"/>
      <c r="E25" s="325"/>
      <c r="F25" s="323">
        <v>1</v>
      </c>
      <c r="G25" s="324"/>
      <c r="H25" s="327"/>
      <c r="I25" s="328">
        <v>1</v>
      </c>
      <c r="J25" s="329">
        <f t="shared" si="0"/>
        <v>0</v>
      </c>
      <c r="K25" s="330">
        <f t="shared" si="0"/>
        <v>0</v>
      </c>
      <c r="L25" s="331">
        <f>SUM(I25:K25)</f>
        <v>1</v>
      </c>
      <c r="M25" s="337"/>
      <c r="N25" s="325" t="s">
        <v>148</v>
      </c>
      <c r="O25" s="473">
        <f t="shared" si="1"/>
        <v>15</v>
      </c>
      <c r="P25" s="331">
        <f t="shared" si="3"/>
        <v>25</v>
      </c>
      <c r="Q25" s="328">
        <v>15</v>
      </c>
      <c r="R25" s="329">
        <v>0</v>
      </c>
      <c r="S25" s="329">
        <f>Y25+AE25</f>
        <v>0</v>
      </c>
      <c r="T25" s="329">
        <f t="shared" si="4"/>
        <v>0</v>
      </c>
      <c r="U25" s="329">
        <v>10</v>
      </c>
      <c r="V25" s="336">
        <f t="shared" si="2"/>
        <v>0</v>
      </c>
      <c r="W25" s="323"/>
      <c r="X25" s="324"/>
      <c r="Y25" s="324"/>
      <c r="Z25" s="324"/>
      <c r="AA25" s="324"/>
      <c r="AB25" s="327"/>
      <c r="AC25" s="323">
        <v>15</v>
      </c>
      <c r="AD25" s="337">
        <v>0</v>
      </c>
      <c r="AE25" s="337"/>
      <c r="AF25" s="337"/>
      <c r="AG25" s="324">
        <v>10</v>
      </c>
      <c r="AH25" s="327"/>
      <c r="AI25" s="561" t="s">
        <v>36</v>
      </c>
    </row>
    <row r="26" spans="1:35" ht="31.5">
      <c r="A26" s="331">
        <v>18</v>
      </c>
      <c r="B26" s="445" t="s">
        <v>174</v>
      </c>
      <c r="C26" s="337"/>
      <c r="D26" s="324"/>
      <c r="E26" s="325"/>
      <c r="F26" s="323">
        <v>4</v>
      </c>
      <c r="G26" s="324"/>
      <c r="H26" s="327"/>
      <c r="I26" s="328">
        <v>4</v>
      </c>
      <c r="J26" s="329">
        <f t="shared" si="0"/>
        <v>0</v>
      </c>
      <c r="K26" s="330">
        <f t="shared" si="0"/>
        <v>0</v>
      </c>
      <c r="L26" s="331">
        <f>SUM(I26:K26)</f>
        <v>4</v>
      </c>
      <c r="M26" s="337"/>
      <c r="N26" s="325" t="s">
        <v>148</v>
      </c>
      <c r="O26" s="473">
        <f t="shared" si="1"/>
        <v>60</v>
      </c>
      <c r="P26" s="331">
        <f t="shared" si="3"/>
        <v>100</v>
      </c>
      <c r="Q26" s="328">
        <f>W26+AC26</f>
        <v>20</v>
      </c>
      <c r="R26" s="329">
        <f>X26+AD26</f>
        <v>20</v>
      </c>
      <c r="S26" s="329">
        <f>Y26+AE26</f>
        <v>20</v>
      </c>
      <c r="T26" s="329">
        <f t="shared" si="4"/>
        <v>0</v>
      </c>
      <c r="U26" s="329">
        <v>40</v>
      </c>
      <c r="V26" s="336">
        <f t="shared" si="2"/>
        <v>0</v>
      </c>
      <c r="W26" s="323"/>
      <c r="X26" s="324"/>
      <c r="Y26" s="324"/>
      <c r="Z26" s="324"/>
      <c r="AA26" s="324"/>
      <c r="AB26" s="327"/>
      <c r="AC26" s="323">
        <v>20</v>
      </c>
      <c r="AD26" s="337">
        <v>20</v>
      </c>
      <c r="AE26" s="337">
        <v>20</v>
      </c>
      <c r="AF26" s="337"/>
      <c r="AG26" s="324">
        <v>40</v>
      </c>
      <c r="AH26" s="327"/>
      <c r="AI26" s="558" t="s">
        <v>31</v>
      </c>
    </row>
    <row r="27" spans="1:35" ht="19.5" customHeight="1">
      <c r="A27" s="331">
        <v>19</v>
      </c>
      <c r="B27" s="445" t="s">
        <v>175</v>
      </c>
      <c r="C27" s="323"/>
      <c r="D27" s="324"/>
      <c r="E27" s="325"/>
      <c r="F27" s="323">
        <v>2</v>
      </c>
      <c r="G27" s="326"/>
      <c r="H27" s="327"/>
      <c r="I27" s="328">
        <f t="shared" si="0"/>
        <v>2</v>
      </c>
      <c r="J27" s="329">
        <f t="shared" si="0"/>
        <v>0</v>
      </c>
      <c r="K27" s="330">
        <f t="shared" si="0"/>
        <v>0</v>
      </c>
      <c r="L27" s="331">
        <f>SUM(I27:K27)</f>
        <v>2</v>
      </c>
      <c r="M27" s="337"/>
      <c r="N27" s="325" t="s">
        <v>148</v>
      </c>
      <c r="O27" s="473">
        <f t="shared" si="1"/>
        <v>20</v>
      </c>
      <c r="P27" s="331">
        <f t="shared" si="3"/>
        <v>50</v>
      </c>
      <c r="Q27" s="328">
        <v>10</v>
      </c>
      <c r="R27" s="329">
        <f>X27+AD27</f>
        <v>0</v>
      </c>
      <c r="S27" s="329">
        <v>10</v>
      </c>
      <c r="T27" s="329">
        <f t="shared" si="4"/>
        <v>0</v>
      </c>
      <c r="U27" s="329">
        <v>30</v>
      </c>
      <c r="V27" s="336">
        <f t="shared" si="2"/>
        <v>0</v>
      </c>
      <c r="W27" s="323"/>
      <c r="X27" s="324"/>
      <c r="Y27" s="324"/>
      <c r="Z27" s="324"/>
      <c r="AA27" s="324"/>
      <c r="AB27" s="327"/>
      <c r="AC27" s="323">
        <v>10</v>
      </c>
      <c r="AD27" s="337"/>
      <c r="AE27" s="337">
        <v>10</v>
      </c>
      <c r="AF27" s="337"/>
      <c r="AG27" s="324">
        <v>30</v>
      </c>
      <c r="AH27" s="325"/>
      <c r="AI27" s="554" t="s">
        <v>35</v>
      </c>
    </row>
    <row r="28" spans="1:35" ht="29.25" customHeight="1">
      <c r="A28" s="331">
        <v>20</v>
      </c>
      <c r="B28" s="445" t="s">
        <v>176</v>
      </c>
      <c r="C28" s="323"/>
      <c r="D28" s="324"/>
      <c r="E28" s="325"/>
      <c r="F28" s="323">
        <v>2</v>
      </c>
      <c r="G28" s="326"/>
      <c r="H28" s="327"/>
      <c r="I28" s="328">
        <v>2</v>
      </c>
      <c r="J28" s="329">
        <f t="shared" si="0"/>
        <v>0</v>
      </c>
      <c r="K28" s="330">
        <f t="shared" si="0"/>
        <v>0</v>
      </c>
      <c r="L28" s="331">
        <v>2</v>
      </c>
      <c r="M28" s="337"/>
      <c r="N28" s="325" t="s">
        <v>148</v>
      </c>
      <c r="O28" s="473">
        <f t="shared" si="1"/>
        <v>25</v>
      </c>
      <c r="P28" s="331">
        <f t="shared" si="3"/>
        <v>50</v>
      </c>
      <c r="Q28" s="328">
        <f>W28+AC28</f>
        <v>10</v>
      </c>
      <c r="R28" s="329">
        <f>X28+AD28</f>
        <v>10</v>
      </c>
      <c r="S28" s="329">
        <f>Y28+AE28</f>
        <v>5</v>
      </c>
      <c r="T28" s="329">
        <f t="shared" si="4"/>
        <v>0</v>
      </c>
      <c r="U28" s="329">
        <v>25</v>
      </c>
      <c r="V28" s="336">
        <f t="shared" si="2"/>
        <v>0</v>
      </c>
      <c r="W28" s="323"/>
      <c r="X28" s="324"/>
      <c r="Y28" s="324"/>
      <c r="Z28" s="324"/>
      <c r="AA28" s="324"/>
      <c r="AB28" s="327"/>
      <c r="AC28" s="323">
        <v>10</v>
      </c>
      <c r="AD28" s="337">
        <v>10</v>
      </c>
      <c r="AE28" s="337">
        <v>5</v>
      </c>
      <c r="AF28" s="337"/>
      <c r="AG28" s="324">
        <v>25</v>
      </c>
      <c r="AH28" s="325"/>
      <c r="AI28" s="593" t="s">
        <v>177</v>
      </c>
    </row>
    <row r="29" spans="1:35" ht="48" customHeight="1">
      <c r="A29" s="331">
        <v>21</v>
      </c>
      <c r="B29" s="445" t="s">
        <v>178</v>
      </c>
      <c r="C29" s="323">
        <v>3</v>
      </c>
      <c r="D29" s="324"/>
      <c r="E29" s="325"/>
      <c r="F29" s="323"/>
      <c r="G29" s="326"/>
      <c r="H29" s="327"/>
      <c r="I29" s="328">
        <v>3</v>
      </c>
      <c r="J29" s="329">
        <f t="shared" si="0"/>
        <v>0</v>
      </c>
      <c r="K29" s="330">
        <f t="shared" si="0"/>
        <v>0</v>
      </c>
      <c r="L29" s="331">
        <v>3</v>
      </c>
      <c r="M29" s="337" t="s">
        <v>148</v>
      </c>
      <c r="N29" s="325"/>
      <c r="O29" s="473">
        <f t="shared" si="1"/>
        <v>45</v>
      </c>
      <c r="P29" s="331">
        <f t="shared" si="3"/>
        <v>75</v>
      </c>
      <c r="Q29" s="328">
        <v>15</v>
      </c>
      <c r="R29" s="329">
        <f>X29+AD29</f>
        <v>0</v>
      </c>
      <c r="S29" s="329">
        <v>30</v>
      </c>
      <c r="T29" s="329">
        <f t="shared" si="4"/>
        <v>0</v>
      </c>
      <c r="U29" s="329">
        <v>30</v>
      </c>
      <c r="V29" s="336">
        <f t="shared" si="2"/>
        <v>0</v>
      </c>
      <c r="W29" s="323">
        <v>15</v>
      </c>
      <c r="X29" s="324"/>
      <c r="Y29" s="324">
        <v>30</v>
      </c>
      <c r="Z29" s="324"/>
      <c r="AA29" s="324">
        <v>30</v>
      </c>
      <c r="AB29" s="327"/>
      <c r="AC29" s="323"/>
      <c r="AD29" s="337"/>
      <c r="AE29" s="337"/>
      <c r="AF29" s="337"/>
      <c r="AG29" s="324"/>
      <c r="AH29" s="325"/>
      <c r="AI29" s="593" t="s">
        <v>162</v>
      </c>
    </row>
    <row r="30" spans="1:35" ht="27" customHeight="1" thickBot="1">
      <c r="A30" s="331">
        <v>22</v>
      </c>
      <c r="B30" s="445" t="s">
        <v>179</v>
      </c>
      <c r="C30" s="323">
        <v>1</v>
      </c>
      <c r="D30" s="324"/>
      <c r="E30" s="327"/>
      <c r="F30" s="337"/>
      <c r="G30" s="324"/>
      <c r="H30" s="325"/>
      <c r="I30" s="328">
        <v>1</v>
      </c>
      <c r="J30" s="329">
        <f t="shared" si="0"/>
        <v>0</v>
      </c>
      <c r="K30" s="330">
        <f t="shared" si="0"/>
        <v>0</v>
      </c>
      <c r="L30" s="331">
        <f>SUM(I30:K30)</f>
        <v>1</v>
      </c>
      <c r="M30" s="337" t="s">
        <v>148</v>
      </c>
      <c r="N30" s="325"/>
      <c r="O30" s="473">
        <f t="shared" si="1"/>
        <v>15</v>
      </c>
      <c r="P30" s="331">
        <f t="shared" si="3"/>
        <v>25</v>
      </c>
      <c r="Q30" s="328">
        <v>15</v>
      </c>
      <c r="R30" s="329">
        <v>0</v>
      </c>
      <c r="S30" s="329">
        <v>0</v>
      </c>
      <c r="T30" s="329">
        <f t="shared" si="4"/>
        <v>0</v>
      </c>
      <c r="U30" s="329">
        <v>10</v>
      </c>
      <c r="V30" s="336">
        <f t="shared" si="2"/>
        <v>0</v>
      </c>
      <c r="W30" s="323">
        <v>15</v>
      </c>
      <c r="X30" s="324">
        <v>0</v>
      </c>
      <c r="Y30" s="324"/>
      <c r="Z30" s="324"/>
      <c r="AA30" s="324">
        <v>10</v>
      </c>
      <c r="AB30" s="327"/>
      <c r="AC30" s="337"/>
      <c r="AD30" s="324"/>
      <c r="AE30" s="324"/>
      <c r="AF30" s="324"/>
      <c r="AG30" s="324"/>
      <c r="AH30" s="325"/>
      <c r="AI30" s="593" t="s">
        <v>162</v>
      </c>
    </row>
    <row r="31" spans="1:35" ht="23.25" customHeight="1" thickBot="1">
      <c r="A31" s="858" t="s">
        <v>6</v>
      </c>
      <c r="B31" s="859"/>
      <c r="C31" s="581">
        <f aca="true" t="shared" si="5" ref="C31:L31">SUM(C8:C30)</f>
        <v>32</v>
      </c>
      <c r="D31" s="581">
        <f t="shared" si="5"/>
        <v>0</v>
      </c>
      <c r="E31" s="581">
        <f t="shared" si="5"/>
        <v>2</v>
      </c>
      <c r="F31" s="581">
        <f t="shared" si="5"/>
        <v>26</v>
      </c>
      <c r="G31" s="581">
        <f t="shared" si="5"/>
        <v>0</v>
      </c>
      <c r="H31" s="581">
        <f t="shared" si="5"/>
        <v>0</v>
      </c>
      <c r="I31" s="581">
        <f t="shared" si="5"/>
        <v>58</v>
      </c>
      <c r="J31" s="581">
        <f t="shared" si="5"/>
        <v>0</v>
      </c>
      <c r="K31" s="581">
        <f t="shared" si="5"/>
        <v>2</v>
      </c>
      <c r="L31" s="594">
        <f t="shared" si="5"/>
        <v>60</v>
      </c>
      <c r="M31" s="595">
        <f>COUNTIF(M8:M30,"EGZ")</f>
        <v>3</v>
      </c>
      <c r="N31" s="581">
        <f>COUNTIF(N8:N30,"EGZ")</f>
        <v>3</v>
      </c>
      <c r="O31" s="567">
        <f>SUM(O8:O30)</f>
        <v>785</v>
      </c>
      <c r="P31" s="594">
        <f aca="true" t="shared" si="6" ref="P31:AH31">SUM(P8:P30)</f>
        <v>1505</v>
      </c>
      <c r="Q31" s="581">
        <f t="shared" si="6"/>
        <v>290</v>
      </c>
      <c r="R31" s="581">
        <f t="shared" si="6"/>
        <v>185</v>
      </c>
      <c r="S31" s="581">
        <f t="shared" si="6"/>
        <v>310</v>
      </c>
      <c r="T31" s="581">
        <f t="shared" si="6"/>
        <v>0</v>
      </c>
      <c r="U31" s="581">
        <f t="shared" si="6"/>
        <v>670</v>
      </c>
      <c r="V31" s="581">
        <f t="shared" si="6"/>
        <v>50</v>
      </c>
      <c r="W31" s="580">
        <f t="shared" si="6"/>
        <v>170</v>
      </c>
      <c r="X31" s="580">
        <f t="shared" si="6"/>
        <v>90</v>
      </c>
      <c r="Y31" s="580">
        <f t="shared" si="6"/>
        <v>165</v>
      </c>
      <c r="Z31" s="580">
        <f t="shared" si="6"/>
        <v>0</v>
      </c>
      <c r="AA31" s="580">
        <f t="shared" si="6"/>
        <v>390</v>
      </c>
      <c r="AB31" s="580">
        <f t="shared" si="6"/>
        <v>50</v>
      </c>
      <c r="AC31" s="580">
        <f t="shared" si="6"/>
        <v>120</v>
      </c>
      <c r="AD31" s="580">
        <f t="shared" si="6"/>
        <v>95</v>
      </c>
      <c r="AE31" s="580">
        <f t="shared" si="6"/>
        <v>145</v>
      </c>
      <c r="AF31" s="580">
        <f t="shared" si="6"/>
        <v>0</v>
      </c>
      <c r="AG31" s="580">
        <f t="shared" si="6"/>
        <v>280</v>
      </c>
      <c r="AH31" s="580">
        <f t="shared" si="6"/>
        <v>0</v>
      </c>
      <c r="AI31" s="579"/>
    </row>
    <row r="32" spans="1:35" ht="29.25" customHeight="1" thickBot="1">
      <c r="A32" s="571"/>
      <c r="B32" s="572" t="s">
        <v>21</v>
      </c>
      <c r="C32" s="818">
        <f>SUM(C31:E31)</f>
        <v>34</v>
      </c>
      <c r="D32" s="819"/>
      <c r="E32" s="820"/>
      <c r="F32" s="818">
        <f>SUM(F31:H31)</f>
        <v>26</v>
      </c>
      <c r="G32" s="819"/>
      <c r="H32" s="820"/>
      <c r="I32" s="573"/>
      <c r="J32" s="821" t="s">
        <v>27</v>
      </c>
      <c r="K32" s="822"/>
      <c r="L32" s="823"/>
      <c r="M32" s="818" t="s">
        <v>28</v>
      </c>
      <c r="N32" s="820"/>
      <c r="O32" s="571"/>
      <c r="P32" s="571"/>
      <c r="Q32" s="821">
        <f>SUM(Q31:T31)</f>
        <v>785</v>
      </c>
      <c r="R32" s="822"/>
      <c r="S32" s="822"/>
      <c r="T32" s="823"/>
      <c r="U32" s="818">
        <f>AA32+AG32</f>
        <v>720</v>
      </c>
      <c r="V32" s="820"/>
      <c r="W32" s="821">
        <f>SUM(W31:Z31)</f>
        <v>425</v>
      </c>
      <c r="X32" s="822"/>
      <c r="Y32" s="822"/>
      <c r="Z32" s="823"/>
      <c r="AA32" s="818">
        <f>SUM(AA31:AB31)</f>
        <v>440</v>
      </c>
      <c r="AB32" s="820"/>
      <c r="AC32" s="821">
        <f>SUM(AC31:AF31)</f>
        <v>360</v>
      </c>
      <c r="AD32" s="822"/>
      <c r="AE32" s="822"/>
      <c r="AF32" s="823"/>
      <c r="AG32" s="818">
        <f>SUM(AG31:AH31)</f>
        <v>280</v>
      </c>
      <c r="AH32" s="820"/>
      <c r="AI32" s="574"/>
    </row>
    <row r="33" spans="1:35" ht="20.25" customHeight="1" thickBot="1">
      <c r="A33" s="571"/>
      <c r="B33" s="575"/>
      <c r="C33" s="575"/>
      <c r="D33" s="575"/>
      <c r="E33" s="596"/>
      <c r="F33" s="575"/>
      <c r="G33" s="575"/>
      <c r="H33" s="575"/>
      <c r="I33" s="571"/>
      <c r="J33" s="818" t="s">
        <v>26</v>
      </c>
      <c r="K33" s="819"/>
      <c r="L33" s="819"/>
      <c r="M33" s="819"/>
      <c r="N33" s="820"/>
      <c r="O33" s="597"/>
      <c r="P33" s="571"/>
      <c r="Q33" s="818">
        <f>Q32+U32</f>
        <v>1505</v>
      </c>
      <c r="R33" s="819"/>
      <c r="S33" s="819"/>
      <c r="T33" s="819"/>
      <c r="U33" s="819"/>
      <c r="V33" s="820"/>
      <c r="W33" s="818">
        <f>W32+AA32</f>
        <v>865</v>
      </c>
      <c r="X33" s="819"/>
      <c r="Y33" s="819"/>
      <c r="Z33" s="819"/>
      <c r="AA33" s="819"/>
      <c r="AB33" s="820"/>
      <c r="AC33" s="818">
        <f>AC32+AG32</f>
        <v>640</v>
      </c>
      <c r="AD33" s="819"/>
      <c r="AE33" s="819"/>
      <c r="AF33" s="819"/>
      <c r="AG33" s="819"/>
      <c r="AH33" s="820"/>
      <c r="AI33" s="574"/>
    </row>
    <row r="34" spans="1:35" ht="15.75" thickBot="1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2"/>
      <c r="R34" s="272"/>
      <c r="S34" s="272"/>
      <c r="T34" s="272"/>
      <c r="U34" s="272"/>
      <c r="V34" s="273"/>
      <c r="W34" s="274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1"/>
    </row>
    <row r="35" spans="1:35" ht="15" customHeight="1">
      <c r="A35" s="807" t="s">
        <v>15</v>
      </c>
      <c r="B35" s="808"/>
      <c r="C35" s="809" t="s">
        <v>16</v>
      </c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1"/>
      <c r="W35" s="275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</row>
    <row r="36" spans="1:35" ht="15">
      <c r="A36" s="812" t="s">
        <v>180</v>
      </c>
      <c r="B36" s="813"/>
      <c r="C36" s="814" t="s">
        <v>181</v>
      </c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3"/>
      <c r="R36" s="277" t="s">
        <v>182</v>
      </c>
      <c r="S36" s="278"/>
      <c r="T36" s="278"/>
      <c r="U36" s="278"/>
      <c r="V36" s="279"/>
      <c r="W36" s="275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</row>
    <row r="37" spans="1:35" ht="15">
      <c r="A37" s="812" t="s">
        <v>183</v>
      </c>
      <c r="B37" s="813"/>
      <c r="C37" s="814" t="s">
        <v>184</v>
      </c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5"/>
      <c r="P37" s="815"/>
      <c r="Q37" s="813"/>
      <c r="R37" s="280" t="s">
        <v>185</v>
      </c>
      <c r="S37" s="278"/>
      <c r="T37" s="278"/>
      <c r="U37" s="279"/>
      <c r="V37" s="281"/>
      <c r="W37" s="275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</row>
    <row r="38" spans="1:35" ht="15.75" thickBot="1">
      <c r="A38" s="812"/>
      <c r="B38" s="813"/>
      <c r="C38" s="814" t="s">
        <v>186</v>
      </c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3"/>
      <c r="R38" s="282" t="s">
        <v>187</v>
      </c>
      <c r="S38" s="283"/>
      <c r="T38" s="283"/>
      <c r="U38" s="284"/>
      <c r="V38" s="285"/>
      <c r="W38" s="275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</row>
    <row r="39" spans="1:35" ht="15.75" customHeight="1" thickBot="1">
      <c r="A39" s="802"/>
      <c r="B39" s="857"/>
      <c r="C39" s="804" t="s">
        <v>188</v>
      </c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6"/>
      <c r="R39" s="286"/>
      <c r="S39" s="287"/>
      <c r="T39" s="287"/>
      <c r="U39" s="287"/>
      <c r="V39" s="288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</row>
    <row r="41" ht="15"/>
    <row r="42" ht="15">
      <c r="C42" s="289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/>
  <mergeCells count="63"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23:A24"/>
    <mergeCell ref="B23:B24"/>
    <mergeCell ref="C23:C24"/>
    <mergeCell ref="D23:D24"/>
    <mergeCell ref="E23:E24"/>
    <mergeCell ref="L6:L7"/>
    <mergeCell ref="C6:E6"/>
    <mergeCell ref="F6:H6"/>
    <mergeCell ref="I6:I7"/>
    <mergeCell ref="J6:J7"/>
    <mergeCell ref="AI4:AI7"/>
    <mergeCell ref="C5:H5"/>
    <mergeCell ref="I5:L5"/>
    <mergeCell ref="K6:K7"/>
    <mergeCell ref="AC4:AH5"/>
    <mergeCell ref="M6:N6"/>
    <mergeCell ref="W6:AB6"/>
    <mergeCell ref="AC6:AH6"/>
    <mergeCell ref="B19:AI19"/>
    <mergeCell ref="M23:M24"/>
    <mergeCell ref="N23:N24"/>
    <mergeCell ref="F23:F24"/>
    <mergeCell ref="G23:G24"/>
    <mergeCell ref="H23:H24"/>
    <mergeCell ref="I23:I24"/>
    <mergeCell ref="J23:J24"/>
    <mergeCell ref="K23:K24"/>
    <mergeCell ref="Q32:T32"/>
    <mergeCell ref="U32:V32"/>
    <mergeCell ref="W32:Z32"/>
    <mergeCell ref="AA32:AB32"/>
    <mergeCell ref="AC32:AF32"/>
    <mergeCell ref="L23:L24"/>
    <mergeCell ref="W33:AB33"/>
    <mergeCell ref="AC33:AH33"/>
    <mergeCell ref="A35:B35"/>
    <mergeCell ref="C35:V35"/>
    <mergeCell ref="AG32:AH32"/>
    <mergeCell ref="A31:B31"/>
    <mergeCell ref="C32:E32"/>
    <mergeCell ref="F32:H32"/>
    <mergeCell ref="J32:L32"/>
    <mergeCell ref="M32:N32"/>
    <mergeCell ref="C39:Q39"/>
    <mergeCell ref="J33:N33"/>
    <mergeCell ref="Q33:V33"/>
    <mergeCell ref="A36:B36"/>
    <mergeCell ref="C36:Q36"/>
    <mergeCell ref="A37:B37"/>
    <mergeCell ref="C37:Q37"/>
    <mergeCell ref="A38:B38"/>
    <mergeCell ref="C38:Q38"/>
    <mergeCell ref="A39:B39"/>
  </mergeCells>
  <printOptions/>
  <pageMargins left="0" right="0.11811023622047245" top="0.7480314960629921" bottom="0" header="0" footer="0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2022-01-27T08:58:39Z</cp:lastPrinted>
  <dcterms:created xsi:type="dcterms:W3CDTF">1997-02-26T13:46:56Z</dcterms:created>
  <dcterms:modified xsi:type="dcterms:W3CDTF">2022-06-30T07:54:01Z</dcterms:modified>
  <cp:category/>
  <cp:version/>
  <cp:contentType/>
  <cp:contentStatus/>
</cp:coreProperties>
</file>